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CN15" sheetId="1" r:id="rId1"/>
    <sheet name="CKX14" sheetId="2" r:id="rId2"/>
    <sheet name="CKT13" sheetId="3" r:id="rId3"/>
    <sheet name="HT9" sheetId="4" r:id="rId4"/>
    <sheet name="CK4" sheetId="5" r:id="rId5"/>
    <sheet name="CKTX1" sheetId="6" r:id="rId6"/>
  </sheets>
  <definedNames>
    <definedName name="_xlnm._FilterDatabase" localSheetId="2" hidden="1">'CKT13'!$A$1:$BG$28</definedName>
    <definedName name="_xlnm._FilterDatabase" localSheetId="5" hidden="1">'CKTX1'!$A$1:$BG$1</definedName>
    <definedName name="_xlnm._FilterDatabase" localSheetId="1" hidden="1">'CKX14'!$A$6:$Y$74</definedName>
    <definedName name="_xlnm._FilterDatabase" localSheetId="0" hidden="1">'CN15'!$A$1:$BG$11</definedName>
    <definedName name="_xlnm._FilterDatabase" localSheetId="3" hidden="1">'HT9'!$A$1:$BG$18</definedName>
    <definedName name="_xlnm.Print_Titles" localSheetId="1">'CKX14'!$6:$6</definedName>
    <definedName name="_xlnm.Print_Titles" localSheetId="0">'CN15'!$A:$E,'CN15'!$1:$1</definedName>
  </definedNames>
  <calcPr fullCalcOnLoad="1"/>
</workbook>
</file>

<file path=xl/sharedStrings.xml><?xml version="1.0" encoding="utf-8"?>
<sst xmlns="http://schemas.openxmlformats.org/spreadsheetml/2006/main" count="891" uniqueCount="453">
  <si>
    <t>TT</t>
  </si>
  <si>
    <t>Mã SV</t>
  </si>
  <si>
    <t>Lớp</t>
  </si>
  <si>
    <t>Họ đệm</t>
  </si>
  <si>
    <t>Tên</t>
  </si>
  <si>
    <t>Ghi chú</t>
  </si>
  <si>
    <t>Ngày sinh</t>
  </si>
  <si>
    <t>Nơi sinh</t>
  </si>
  <si>
    <t>Giới</t>
  </si>
  <si>
    <t>GDTC</t>
  </si>
  <si>
    <t>GDQP</t>
  </si>
  <si>
    <t>TB ĐIỀU KIỆN</t>
  </si>
  <si>
    <t>THI VẼ XD1-L1</t>
  </si>
  <si>
    <t>THI VẼ XD1-L2</t>
  </si>
  <si>
    <t>TB VẼ XD1-L1</t>
  </si>
  <si>
    <t>VẼ XD1(3TC)</t>
  </si>
  <si>
    <t>VẼ XD1 (3TC)</t>
  </si>
  <si>
    <t>THI NN1-L1</t>
  </si>
  <si>
    <t>THI NN1-L2</t>
  </si>
  <si>
    <t>TB NN1-L1</t>
  </si>
  <si>
    <t>NN1(3TC)</t>
  </si>
  <si>
    <t>NN1 (3TC)</t>
  </si>
  <si>
    <t>Anh</t>
  </si>
  <si>
    <t>Dũng</t>
  </si>
  <si>
    <t>Đạt</t>
  </si>
  <si>
    <t>Đức</t>
  </si>
  <si>
    <t>Hiếu</t>
  </si>
  <si>
    <t>Hùng</t>
  </si>
  <si>
    <t>Hưng</t>
  </si>
  <si>
    <t>Nguyễn Văn</t>
  </si>
  <si>
    <t>Minh</t>
  </si>
  <si>
    <t>Nguyễn Hoàng</t>
  </si>
  <si>
    <t>Nam</t>
  </si>
  <si>
    <t>Đinh Văn</t>
  </si>
  <si>
    <t>Đỗ Văn</t>
  </si>
  <si>
    <t>Phong</t>
  </si>
  <si>
    <t>Nguyễn Viết</t>
  </si>
  <si>
    <t>Quyền</t>
  </si>
  <si>
    <t>Nguyễn Đình</t>
  </si>
  <si>
    <t>Thắng</t>
  </si>
  <si>
    <t>Vũ Văn</t>
  </si>
  <si>
    <t>Nguyễn Tiến</t>
  </si>
  <si>
    <t>Trường</t>
  </si>
  <si>
    <t>Trần Trung</t>
  </si>
  <si>
    <t>Tuấn</t>
  </si>
  <si>
    <t>Nguyễn Duy</t>
  </si>
  <si>
    <t>Tuyền</t>
  </si>
  <si>
    <t>Cường</t>
  </si>
  <si>
    <t>Phạm Văn</t>
  </si>
  <si>
    <t>Duy</t>
  </si>
  <si>
    <t>Mai Văn</t>
  </si>
  <si>
    <t>Hà</t>
  </si>
  <si>
    <t>Hòa</t>
  </si>
  <si>
    <t>Huy</t>
  </si>
  <si>
    <t>Lâm</t>
  </si>
  <si>
    <t>Trần Văn</t>
  </si>
  <si>
    <t>Phương</t>
  </si>
  <si>
    <t>Trần Minh</t>
  </si>
  <si>
    <t>Quân</t>
  </si>
  <si>
    <t>Nguyễn Xuân</t>
  </si>
  <si>
    <t>Thành</t>
  </si>
  <si>
    <t>Thông</t>
  </si>
  <si>
    <t>Lê Quang</t>
  </si>
  <si>
    <t>Nguyễn Thị</t>
  </si>
  <si>
    <t>Hải</t>
  </si>
  <si>
    <t>Bùi Văn</t>
  </si>
  <si>
    <t>Luân</t>
  </si>
  <si>
    <t>Mạnh</t>
  </si>
  <si>
    <t>Dương Văn</t>
  </si>
  <si>
    <t>Phúc</t>
  </si>
  <si>
    <t>Thuận</t>
  </si>
  <si>
    <t>Nguyễn Hồng</t>
  </si>
  <si>
    <t>Vinh</t>
  </si>
  <si>
    <t>Bách</t>
  </si>
  <si>
    <t>Hoàng Việt</t>
  </si>
  <si>
    <t>Linh</t>
  </si>
  <si>
    <t>Long</t>
  </si>
  <si>
    <t>Nguyễn Chí</t>
  </si>
  <si>
    <t>Nguyên</t>
  </si>
  <si>
    <t xml:space="preserve">Phạm Văn </t>
  </si>
  <si>
    <t>Thủy</t>
  </si>
  <si>
    <t>Vũ Hồng</t>
  </si>
  <si>
    <t>An</t>
  </si>
  <si>
    <t>Hoàng</t>
  </si>
  <si>
    <t>Ngọc</t>
  </si>
  <si>
    <t>Sơn</t>
  </si>
  <si>
    <t>Thái</t>
  </si>
  <si>
    <t>Nguyễn Trọng</t>
  </si>
  <si>
    <t xml:space="preserve">Nguyễn Văn </t>
  </si>
  <si>
    <t>Ninh</t>
  </si>
  <si>
    <t>Chính</t>
  </si>
  <si>
    <t>Thảo</t>
  </si>
  <si>
    <t>CKX14.1</t>
  </si>
  <si>
    <t>CK4.1</t>
  </si>
  <si>
    <t>CKT13.1</t>
  </si>
  <si>
    <t>CKTX1.1</t>
  </si>
  <si>
    <t>Dương Đình</t>
  </si>
  <si>
    <t>Thương</t>
  </si>
  <si>
    <t>THI TOÁN ƯD-L1</t>
  </si>
  <si>
    <t>THI TOÁN ƯD-L2</t>
  </si>
  <si>
    <t>TB TOÁN ƯD-L1</t>
  </si>
  <si>
    <t>TOÁN ƯD (3TC)</t>
  </si>
  <si>
    <t>Châu</t>
  </si>
  <si>
    <t>Lê Đức</t>
  </si>
  <si>
    <t>Nguyễn Việt</t>
  </si>
  <si>
    <t>Tráng</t>
  </si>
  <si>
    <t>Yến</t>
  </si>
  <si>
    <t>Nguyễn Sỹ</t>
  </si>
  <si>
    <t>Đông</t>
  </si>
  <si>
    <t>Bùi Minh</t>
  </si>
  <si>
    <t xml:space="preserve">Hanh </t>
  </si>
  <si>
    <t xml:space="preserve">Sơn </t>
  </si>
  <si>
    <t xml:space="preserve">Nguyễn Xuân </t>
  </si>
  <si>
    <t xml:space="preserve">Nguyễn Hữu </t>
  </si>
  <si>
    <t xml:space="preserve">Kiên </t>
  </si>
  <si>
    <t xml:space="preserve">Thắng </t>
  </si>
  <si>
    <t>Đào Tiến</t>
  </si>
  <si>
    <t>Chuyên</t>
  </si>
  <si>
    <t>Đào Xuân</t>
  </si>
  <si>
    <t>Trần Anh</t>
  </si>
  <si>
    <t>Phạm Minh</t>
  </si>
  <si>
    <t>Toản</t>
  </si>
  <si>
    <t>Lê Minh</t>
  </si>
  <si>
    <t>11KX140101</t>
  </si>
  <si>
    <t>Đặng Thị Quỳnh</t>
  </si>
  <si>
    <t>11KX140102</t>
  </si>
  <si>
    <t>11KX140103</t>
  </si>
  <si>
    <t>Trương Công</t>
  </si>
  <si>
    <t>Bằng</t>
  </si>
  <si>
    <t>11KX140104</t>
  </si>
  <si>
    <t>11KX140105</t>
  </si>
  <si>
    <t>Chinh</t>
  </si>
  <si>
    <t>11KX140106</t>
  </si>
  <si>
    <t>Hoàng Hữu</t>
  </si>
  <si>
    <t>Chức</t>
  </si>
  <si>
    <t>11KX140107</t>
  </si>
  <si>
    <t>Bùi Mạnh</t>
  </si>
  <si>
    <t>11KX140108</t>
  </si>
  <si>
    <t>11KX140109</t>
  </si>
  <si>
    <t>11KX140110</t>
  </si>
  <si>
    <t>Bùi Thanh</t>
  </si>
  <si>
    <t>11KX140111</t>
  </si>
  <si>
    <t>11KX140112</t>
  </si>
  <si>
    <t>Cao Ngọc</t>
  </si>
  <si>
    <t>Hiển</t>
  </si>
  <si>
    <t>11KX140113</t>
  </si>
  <si>
    <t>Hương</t>
  </si>
  <si>
    <t>11KX140114</t>
  </si>
  <si>
    <t>Hữu</t>
  </si>
  <si>
    <t>11KX140115</t>
  </si>
  <si>
    <t>Nguyễn Thị Khánh</t>
  </si>
  <si>
    <t>11KX140116</t>
  </si>
  <si>
    <t>Nguyễn Thị Mỹ</t>
  </si>
  <si>
    <t>11KX140117</t>
  </si>
  <si>
    <t>Quàng Trần Khánh</t>
  </si>
  <si>
    <t>11KX140118</t>
  </si>
  <si>
    <t>Dương Thị Lưu</t>
  </si>
  <si>
    <t>Ly</t>
  </si>
  <si>
    <t>11KX140119</t>
  </si>
  <si>
    <t>11KX140120</t>
  </si>
  <si>
    <t>Đồng Quang</t>
  </si>
  <si>
    <t>11KX140121</t>
  </si>
  <si>
    <t>11KX140122</t>
  </si>
  <si>
    <t>Hà Duy</t>
  </si>
  <si>
    <t>Nghiệp</t>
  </si>
  <si>
    <t>11KX140123</t>
  </si>
  <si>
    <t>Phí Thị Hồng</t>
  </si>
  <si>
    <t>Nhung</t>
  </si>
  <si>
    <t>11KX140124</t>
  </si>
  <si>
    <t>Nương</t>
  </si>
  <si>
    <t>11KX140125</t>
  </si>
  <si>
    <t>11KX140126</t>
  </si>
  <si>
    <t>11KX140127</t>
  </si>
  <si>
    <t>Lương Ngọc</t>
  </si>
  <si>
    <t>11KX140128</t>
  </si>
  <si>
    <t>11KX140129</t>
  </si>
  <si>
    <t>11KX140130</t>
  </si>
  <si>
    <t>11KX140131</t>
  </si>
  <si>
    <t>Trần Thị Mai</t>
  </si>
  <si>
    <t>11KX140132</t>
  </si>
  <si>
    <t>Vũ Thu</t>
  </si>
  <si>
    <t>Trà</t>
  </si>
  <si>
    <t>11KX140133</t>
  </si>
  <si>
    <t>Nguyễn Thùy</t>
  </si>
  <si>
    <t>Trang</t>
  </si>
  <si>
    <t>11KX140134</t>
  </si>
  <si>
    <t>11KX140135</t>
  </si>
  <si>
    <t>Bùi Thị</t>
  </si>
  <si>
    <t>11KX140136</t>
  </si>
  <si>
    <t>Phạm Ngọc Hoàng</t>
  </si>
  <si>
    <t>11KX140137</t>
  </si>
  <si>
    <t>11KX140138</t>
  </si>
  <si>
    <t>Bùi Tố</t>
  </si>
  <si>
    <t>11KX140139</t>
  </si>
  <si>
    <t>Trình</t>
  </si>
  <si>
    <t>11KX140140</t>
  </si>
  <si>
    <t>Trần Thị</t>
  </si>
  <si>
    <t>11KX140141</t>
  </si>
  <si>
    <t>11KX140142</t>
  </si>
  <si>
    <t>Vàng Thị Thúy</t>
  </si>
  <si>
    <t>Kiều</t>
  </si>
  <si>
    <t>11KX140143</t>
  </si>
  <si>
    <t>Trần Thị Tú</t>
  </si>
  <si>
    <t>Nhi</t>
  </si>
  <si>
    <t>11KX140144</t>
  </si>
  <si>
    <t>11KX140145</t>
  </si>
  <si>
    <t>Lê Ngọc Anh</t>
  </si>
  <si>
    <t>11KX140146</t>
  </si>
  <si>
    <t>Vũ Trung</t>
  </si>
  <si>
    <t>11KX140147</t>
  </si>
  <si>
    <t>11KX140148</t>
  </si>
  <si>
    <t>11KX140149</t>
  </si>
  <si>
    <t>Vương Toàn</t>
  </si>
  <si>
    <t>11KX140150</t>
  </si>
  <si>
    <t>11KX140151</t>
  </si>
  <si>
    <t>Ngô Trung</t>
  </si>
  <si>
    <t>11KX140152</t>
  </si>
  <si>
    <t>Lưu Quang</t>
  </si>
  <si>
    <t>11KX140153</t>
  </si>
  <si>
    <t>11KX140154</t>
  </si>
  <si>
    <t>11KX140155</t>
  </si>
  <si>
    <t>11KX140156</t>
  </si>
  <si>
    <t>11KX140157</t>
  </si>
  <si>
    <t>Lộc</t>
  </si>
  <si>
    <t>11KX140158</t>
  </si>
  <si>
    <t>11KX140159</t>
  </si>
  <si>
    <t>Nguyễn Thị Thanh</t>
  </si>
  <si>
    <t>11KX140160</t>
  </si>
  <si>
    <t>Đặng Viết</t>
  </si>
  <si>
    <t>11KX140161</t>
  </si>
  <si>
    <t>Đỗ Mạnh</t>
  </si>
  <si>
    <t>11KX140162</t>
  </si>
  <si>
    <t>Hà Thị</t>
  </si>
  <si>
    <t>Huyền</t>
  </si>
  <si>
    <t>11KX140163</t>
  </si>
  <si>
    <t>Nguyễn Tùng</t>
  </si>
  <si>
    <t>11KX140164</t>
  </si>
  <si>
    <t>Trương Duy</t>
  </si>
  <si>
    <t>11KX140165</t>
  </si>
  <si>
    <t>11KX140166</t>
  </si>
  <si>
    <t>Nguyễn Phụ</t>
  </si>
  <si>
    <t>11KX140167</t>
  </si>
  <si>
    <t>11KX130145</t>
  </si>
  <si>
    <t>Thiện</t>
  </si>
  <si>
    <t>11KX140168</t>
  </si>
  <si>
    <t>Võ Văn</t>
  </si>
  <si>
    <t>Tường</t>
  </si>
  <si>
    <t>11KX140169</t>
  </si>
  <si>
    <t>Phàn Văn</t>
  </si>
  <si>
    <t>11CK040101</t>
  </si>
  <si>
    <t>Chu Ngọc</t>
  </si>
  <si>
    <t>Bắc</t>
  </si>
  <si>
    <t>11CK040102</t>
  </si>
  <si>
    <t>11CK040103</t>
  </si>
  <si>
    <t>11CK040104</t>
  </si>
  <si>
    <t>11CK040105</t>
  </si>
  <si>
    <t>11CK040106</t>
  </si>
  <si>
    <t>11CK040107</t>
  </si>
  <si>
    <t>Kiều Đình</t>
  </si>
  <si>
    <t>11CK040108</t>
  </si>
  <si>
    <t>Nguyễn Giang</t>
  </si>
  <si>
    <t>11CK040109</t>
  </si>
  <si>
    <t>Phan</t>
  </si>
  <si>
    <t>11CK040110</t>
  </si>
  <si>
    <t>Đinh Hữu</t>
  </si>
  <si>
    <t>11CK040111</t>
  </si>
  <si>
    <t>11CK040112</t>
  </si>
  <si>
    <t>11CK040113</t>
  </si>
  <si>
    <t>Nguyễn Thanh</t>
  </si>
  <si>
    <t>11CK040114</t>
  </si>
  <si>
    <t xml:space="preserve">Phạm Công </t>
  </si>
  <si>
    <t>11CK040115</t>
  </si>
  <si>
    <t>Ngô Công</t>
  </si>
  <si>
    <t>11CK040116</t>
  </si>
  <si>
    <t>11CK040117</t>
  </si>
  <si>
    <t>11CK040118</t>
  </si>
  <si>
    <t>Lý Văn</t>
  </si>
  <si>
    <t>11CK040119</t>
  </si>
  <si>
    <t>Nguyễn Hải</t>
  </si>
  <si>
    <t>11CK040120</t>
  </si>
  <si>
    <t>11CK040121</t>
  </si>
  <si>
    <t>Phan Đình</t>
  </si>
  <si>
    <t>11CK040122</t>
  </si>
  <si>
    <t>Lại Mạnh Hoàng</t>
  </si>
  <si>
    <t>11TX010101</t>
  </si>
  <si>
    <t>Nguyễn Thị Linh</t>
  </si>
  <si>
    <t>Đan</t>
  </si>
  <si>
    <t>11TX010102</t>
  </si>
  <si>
    <t>Hằng</t>
  </si>
  <si>
    <t>11TX010103</t>
  </si>
  <si>
    <t>11TX010104</t>
  </si>
  <si>
    <t>Mai Thị</t>
  </si>
  <si>
    <t>Huệ</t>
  </si>
  <si>
    <t>11TX010105</t>
  </si>
  <si>
    <t>Vũ Hoàng</t>
  </si>
  <si>
    <t>Lam</t>
  </si>
  <si>
    <t>11TX010106</t>
  </si>
  <si>
    <t>Nguyễn Thị Xuân</t>
  </si>
  <si>
    <t>Lan</t>
  </si>
  <si>
    <t>11TX010107</t>
  </si>
  <si>
    <t>11TX010108</t>
  </si>
  <si>
    <t>Vũ Thị Hải</t>
  </si>
  <si>
    <t>11TX010109</t>
  </si>
  <si>
    <t xml:space="preserve">Lê Thị </t>
  </si>
  <si>
    <t>Nga</t>
  </si>
  <si>
    <t>11TX010110</t>
  </si>
  <si>
    <t>Đoàn Thị</t>
  </si>
  <si>
    <t>Nhâm</t>
  </si>
  <si>
    <t>11TX010111</t>
  </si>
  <si>
    <t>Phạm Hồng</t>
  </si>
  <si>
    <t>11TX010112</t>
  </si>
  <si>
    <t>Đoàn Thị Thùy</t>
  </si>
  <si>
    <t>11TX010113</t>
  </si>
  <si>
    <t>11TX010114</t>
  </si>
  <si>
    <t>Phan Thị</t>
  </si>
  <si>
    <t>Tươi</t>
  </si>
  <si>
    <t>11TX010115</t>
  </si>
  <si>
    <t xml:space="preserve">Vũ Thị </t>
  </si>
  <si>
    <t>11TX010116</t>
  </si>
  <si>
    <t>CN15.1</t>
  </si>
  <si>
    <t>11CN150101</t>
  </si>
  <si>
    <t>11CN150102</t>
  </si>
  <si>
    <t>Tô Việt</t>
  </si>
  <si>
    <t>11CN150103</t>
  </si>
  <si>
    <t>Phạm Đình</t>
  </si>
  <si>
    <t>11CN150104</t>
  </si>
  <si>
    <t>Phạm Phi</t>
  </si>
  <si>
    <t>11CN150105</t>
  </si>
  <si>
    <t>11CN150106</t>
  </si>
  <si>
    <t>Ngô Thị Thanh</t>
  </si>
  <si>
    <t>Mai</t>
  </si>
  <si>
    <t>11CN150107</t>
  </si>
  <si>
    <t>Ninh Chiến</t>
  </si>
  <si>
    <t>11CN150108</t>
  </si>
  <si>
    <t>Nguyễn Văn Công</t>
  </si>
  <si>
    <t>11CN150109</t>
  </si>
  <si>
    <t>Ngô Thị Minh</t>
  </si>
  <si>
    <t>11CN150110</t>
  </si>
  <si>
    <t>Phạm Quang</t>
  </si>
  <si>
    <t>11KT130101</t>
  </si>
  <si>
    <t>Thái Duy</t>
  </si>
  <si>
    <t>11KT130102</t>
  </si>
  <si>
    <t>11KT130103</t>
  </si>
  <si>
    <t>Hồ Thị</t>
  </si>
  <si>
    <t>Diệp</t>
  </si>
  <si>
    <t>11KT130104</t>
  </si>
  <si>
    <t>11KT130106</t>
  </si>
  <si>
    <t>Nguyễn Như</t>
  </si>
  <si>
    <t>Hoài</t>
  </si>
  <si>
    <t>11KT130107</t>
  </si>
  <si>
    <t>Trần Thị Thanh</t>
  </si>
  <si>
    <t>Huế</t>
  </si>
  <si>
    <t>11KT130108</t>
  </si>
  <si>
    <t>Nguyễn Thị Hoàng</t>
  </si>
  <si>
    <t>11KT130109</t>
  </si>
  <si>
    <t>Phạm Thùy</t>
  </si>
  <si>
    <t>11KT130110</t>
  </si>
  <si>
    <t>Trần Quang Thị</t>
  </si>
  <si>
    <t>11KT130111</t>
  </si>
  <si>
    <t>Phan Hà</t>
  </si>
  <si>
    <t>My</t>
  </si>
  <si>
    <t>11KT130112</t>
  </si>
  <si>
    <t>Đào Thị Hồng</t>
  </si>
  <si>
    <t>Mỹ</t>
  </si>
  <si>
    <t>11KT130113</t>
  </si>
  <si>
    <t>11KT130114</t>
  </si>
  <si>
    <t>Lê Thị</t>
  </si>
  <si>
    <t>11KT130115</t>
  </si>
  <si>
    <t>11KT130116</t>
  </si>
  <si>
    <t>Ngô Hồng</t>
  </si>
  <si>
    <t>11KT130117</t>
  </si>
  <si>
    <t>Đỗ Hữu</t>
  </si>
  <si>
    <t>11KT130118</t>
  </si>
  <si>
    <t>Ngô Thị</t>
  </si>
  <si>
    <t>Thoa</t>
  </si>
  <si>
    <t>11KT130119</t>
  </si>
  <si>
    <t>Thơm</t>
  </si>
  <si>
    <t>11KT130120</t>
  </si>
  <si>
    <t>Thu</t>
  </si>
  <si>
    <t>11KT130121</t>
  </si>
  <si>
    <t>Phạm Thị Hoài</t>
  </si>
  <si>
    <t>11KT130122</t>
  </si>
  <si>
    <t>Phí Thị</t>
  </si>
  <si>
    <t>11KT130123</t>
  </si>
  <si>
    <t>11KT130124</t>
  </si>
  <si>
    <t>Nguyễn Thị Thu</t>
  </si>
  <si>
    <t>11KT130125</t>
  </si>
  <si>
    <t>11KT130126</t>
  </si>
  <si>
    <t>11KT130127</t>
  </si>
  <si>
    <t>Nguyễn Thị Ánh</t>
  </si>
  <si>
    <t>Tuyết</t>
  </si>
  <si>
    <t>11KT130128</t>
  </si>
  <si>
    <t>Đỗ Thị Hải</t>
  </si>
  <si>
    <t>Vân</t>
  </si>
  <si>
    <t>11KT130129</t>
  </si>
  <si>
    <t>Triệu Thị</t>
  </si>
  <si>
    <t>Vang</t>
  </si>
  <si>
    <t>HT9.1</t>
  </si>
  <si>
    <t>11HT090101</t>
  </si>
  <si>
    <t>11HT090102</t>
  </si>
  <si>
    <t>Trần Xuân</t>
  </si>
  <si>
    <t>Đảng</t>
  </si>
  <si>
    <t>11HT090103</t>
  </si>
  <si>
    <t>Lê Huy Minh</t>
  </si>
  <si>
    <t>11HT090104</t>
  </si>
  <si>
    <t xml:space="preserve">Đoàn </t>
  </si>
  <si>
    <t xml:space="preserve">Hải </t>
  </si>
  <si>
    <t>11HT090105</t>
  </si>
  <si>
    <t>11HT090106</t>
  </si>
  <si>
    <t xml:space="preserve">Hợp </t>
  </si>
  <si>
    <t>11HT090107</t>
  </si>
  <si>
    <t xml:space="preserve">Đào Trọng </t>
  </si>
  <si>
    <t>11HT090108</t>
  </si>
  <si>
    <t xml:space="preserve">Bùi Phương </t>
  </si>
  <si>
    <t>11HT090109</t>
  </si>
  <si>
    <t xml:space="preserve">Trương Văn </t>
  </si>
  <si>
    <t xml:space="preserve">Nghĩa </t>
  </si>
  <si>
    <t>11HT090110</t>
  </si>
  <si>
    <t>11HT090111</t>
  </si>
  <si>
    <t>11HT090112</t>
  </si>
  <si>
    <t>11HT090113</t>
  </si>
  <si>
    <t>11HT090114</t>
  </si>
  <si>
    <t>11HT090115</t>
  </si>
  <si>
    <t xml:space="preserve">Giang Đức </t>
  </si>
  <si>
    <t xml:space="preserve">Vinh </t>
  </si>
  <si>
    <t>11HT090116</t>
  </si>
  <si>
    <t xml:space="preserve">Dương Công </t>
  </si>
  <si>
    <t>THI NLCB-L1</t>
  </si>
  <si>
    <t>THI NLCB-L2</t>
  </si>
  <si>
    <t>TB NLCB-L1</t>
  </si>
  <si>
    <t>NLCB(5TC)</t>
  </si>
  <si>
    <t>THI PLĐC-L1</t>
  </si>
  <si>
    <t>THI PLĐC-L2</t>
  </si>
  <si>
    <t>TB PLĐC-L1</t>
  </si>
  <si>
    <t>PLĐC(2TC)</t>
  </si>
  <si>
    <t>PLĐC (2TC)</t>
  </si>
  <si>
    <t>THI TIN CS-L1</t>
  </si>
  <si>
    <t>THI TIN CS-L2</t>
  </si>
  <si>
    <t>TB TIN CS-L1</t>
  </si>
  <si>
    <t>TIN CS(1TC)</t>
  </si>
  <si>
    <t>11HT090117</t>
  </si>
  <si>
    <t>Nhất</t>
  </si>
  <si>
    <t>11KX140170</t>
  </si>
  <si>
    <t>Trịnh Thị</t>
  </si>
  <si>
    <t>Thắm</t>
  </si>
  <si>
    <t>XT QĐ số 40 ngày 06.01.16</t>
  </si>
  <si>
    <t>TB Häc kú 1-l1</t>
  </si>
  <si>
    <t>®vht kú 1</t>
  </si>
  <si>
    <t>TB häc kú 1-l2</t>
  </si>
  <si>
    <t>TRƯỜNG CĐXD SỐ 1</t>
  </si>
  <si>
    <t>KHOA LÝ LUẬN CHÍNH TRỊ</t>
  </si>
  <si>
    <t xml:space="preserve">Lớp : </t>
  </si>
  <si>
    <t>ĐIỂM TỔNG KẾT LẦN 2 MÔN NGUYÊN LÝ CƠ BẢN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</si>
</sst>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\ &quot;$&quot;;\-#,##0\ &quot;$&quot;"/>
    <numFmt numFmtId="170" formatCode="0.0_)"/>
    <numFmt numFmtId="171" formatCode="_-* #,##0_-;\-* #,##0_-;_-* &quot;-&quot;_-;_-@_-"/>
    <numFmt numFmtId="172" formatCode="_-* #,##0.00_-;\-* #,##0.00_-;_-* &quot;-&quot;??_-;_-@_-"/>
    <numFmt numFmtId="173" formatCode="#,##0\ &quot;DM&quot;;\-#,##0\ &quot;DM&quot;"/>
    <numFmt numFmtId="174" formatCode="0.000%"/>
    <numFmt numFmtId="175" formatCode="&quot;￥&quot;#,##0;&quot;￥&quot;\-#,##0"/>
    <numFmt numFmtId="176" formatCode="00.00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#,##0&quot;$&quot;_);[Red]\(#,##0&quot;$&quot;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[$-409]dddd\,\ mmmm\ dd\,\ yyyy"/>
    <numFmt numFmtId="183" formatCode="#,###"/>
    <numFmt numFmtId="184" formatCode=";;;"/>
    <numFmt numFmtId="185" formatCode="d"/>
    <numFmt numFmtId="186" formatCode="mm"/>
    <numFmt numFmtId="187" formatCode="dd"/>
    <numFmt numFmtId="188" formatCode="yyyy"/>
    <numFmt numFmtId="189" formatCode="#,##0.000"/>
    <numFmt numFmtId="190" formatCode="#,##0.0000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\ \ \+\ @"/>
    <numFmt numFmtId="198" formatCode="#,##0.000\ \ "/>
    <numFmt numFmtId="199" formatCode="&quot;£&quot;#,##0;[Red]\-&quot;£&quot;#,##0"/>
    <numFmt numFmtId="200" formatCode="\ \ \ \+\ @"/>
    <numFmt numFmtId="201" formatCode="\ \ \ \ \ \ \ \ @"/>
    <numFmt numFmtId="202" formatCode="000000"/>
    <numFmt numFmtId="203" formatCode="00000"/>
    <numFmt numFmtId="204" formatCode="_(* #,##0_);_(* \(#,##0\);_(* &quot;-&quot;???_);_(@_)"/>
    <numFmt numFmtId="205" formatCode="_(* #,##0.000_);_(* \(#,##0.000\);_(* &quot;-&quot;??_);_(@_)"/>
    <numFmt numFmtId="206" formatCode="#,##0.0000"/>
    <numFmt numFmtId="207" formatCode="mm/yyyy"/>
    <numFmt numFmtId="208" formatCode="0.000000000"/>
    <numFmt numFmtId="209" formatCode="0.00000000"/>
    <numFmt numFmtId="210" formatCode="0.0000000"/>
    <numFmt numFmtId="211" formatCode="0.0000000000"/>
    <numFmt numFmtId="212" formatCode="0.00000000000"/>
  </numFmts>
  <fonts count="64">
    <font>
      <sz val="10"/>
      <name val="Arial"/>
      <family val="0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3"/>
      <name val="Times New Roman"/>
      <family val="1"/>
    </font>
    <font>
      <i/>
      <sz val="13.5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i/>
      <sz val="13"/>
      <name val="Times New Roman"/>
      <family val="1"/>
    </font>
    <font>
      <b/>
      <sz val="11"/>
      <color indexed="10"/>
      <name val=".VnTimeH"/>
      <family val="2"/>
    </font>
    <font>
      <b/>
      <sz val="11"/>
      <name val=".VnTimeH"/>
      <family val="2"/>
    </font>
    <font>
      <b/>
      <sz val="11"/>
      <color indexed="12"/>
      <name val=".VnTimeH"/>
      <family val="2"/>
    </font>
    <font>
      <b/>
      <sz val="13"/>
      <color indexed="10"/>
      <name val=".VnTime"/>
      <family val="2"/>
    </font>
    <font>
      <b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14"/>
      <name val="Times New Roman"/>
      <family val="1"/>
    </font>
    <font>
      <b/>
      <sz val="13.5"/>
      <color indexed="14"/>
      <name val="Times New Roman"/>
      <family val="1"/>
    </font>
    <font>
      <sz val="13.5"/>
      <color indexed="10"/>
      <name val="Times New Roman"/>
      <family val="1"/>
    </font>
    <font>
      <b/>
      <sz val="13.5"/>
      <color indexed="10"/>
      <name val="Times New Roman"/>
      <family val="1"/>
    </font>
    <font>
      <sz val="8"/>
      <name val="Tahoma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rgb="FFFF00FF"/>
      <name val="Times New Roman"/>
      <family val="1"/>
    </font>
    <font>
      <b/>
      <sz val="13.5"/>
      <color rgb="FFFF00FF"/>
      <name val="Times New Roman"/>
      <family val="1"/>
    </font>
    <font>
      <sz val="13.5"/>
      <color rgb="FFFF0000"/>
      <name val="Times New Roman"/>
      <family val="1"/>
    </font>
    <font>
      <b/>
      <sz val="13.5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3" xfId="0" applyFont="1" applyBorder="1" applyAlignment="1">
      <alignment textRotation="90"/>
    </xf>
    <xf numFmtId="0" fontId="9" fillId="0" borderId="13" xfId="0" applyFont="1" applyBorder="1" applyAlignment="1">
      <alignment textRotation="90"/>
    </xf>
    <xf numFmtId="0" fontId="11" fillId="0" borderId="16" xfId="0" applyFont="1" applyBorder="1" applyAlignment="1">
      <alignment textRotation="90"/>
    </xf>
    <xf numFmtId="0" fontId="8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13" fillId="33" borderId="19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14" fillId="0" borderId="19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2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13" fillId="33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4" fillId="0" borderId="21" xfId="0" applyFont="1" applyBorder="1" applyAlignment="1">
      <alignment horizontal="center" textRotation="90"/>
    </xf>
    <xf numFmtId="0" fontId="8" fillId="35" borderId="20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8" fillId="37" borderId="22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1" fillId="34" borderId="18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15" fillId="0" borderId="26" xfId="0" applyFont="1" applyBorder="1" applyAlignment="1">
      <alignment horizontal="center" textRotation="90"/>
    </xf>
    <xf numFmtId="0" fontId="16" fillId="0" borderId="27" xfId="0" applyFont="1" applyBorder="1" applyAlignment="1">
      <alignment horizontal="center" textRotation="90"/>
    </xf>
    <xf numFmtId="0" fontId="17" fillId="0" borderId="28" xfId="0" applyFont="1" applyBorder="1" applyAlignment="1">
      <alignment horizontal="center" textRotation="90"/>
    </xf>
    <xf numFmtId="2" fontId="18" fillId="0" borderId="22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9" fillId="35" borderId="13" xfId="0" applyFont="1" applyFill="1" applyBorder="1" applyAlignment="1">
      <alignment textRotation="90"/>
    </xf>
    <xf numFmtId="0" fontId="9" fillId="35" borderId="18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Alignment="1">
      <alignment horizontal="center"/>
    </xf>
    <xf numFmtId="0" fontId="42" fillId="0" borderId="0" xfId="0" applyFont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"/>
  <sheetViews>
    <sheetView zoomScalePageLayoutView="0" workbookViewId="0" topLeftCell="A1">
      <pane xSplit="5" ySplit="1" topLeftCell="Y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P2" sqref="AP2:AR11"/>
    </sheetView>
  </sheetViews>
  <sheetFormatPr defaultColWidth="9.140625" defaultRowHeight="12.75"/>
  <cols>
    <col min="1" max="1" width="7.57421875" style="13" customWidth="1"/>
    <col min="2" max="2" width="10.7109375" style="13" customWidth="1"/>
    <col min="3" max="3" width="14.8515625" style="13" customWidth="1"/>
    <col min="4" max="4" width="21.7109375" style="13" customWidth="1"/>
    <col min="5" max="6" width="10.7109375" style="13" customWidth="1"/>
    <col min="7" max="7" width="15.8515625" style="13" customWidth="1"/>
    <col min="8" max="8" width="26.7109375" style="13" customWidth="1"/>
    <col min="9" max="10" width="9.140625" style="13" customWidth="1"/>
    <col min="11" max="11" width="10.57421875" style="13" customWidth="1"/>
    <col min="12" max="23" width="5.57421875" style="13" customWidth="1"/>
    <col min="24" max="59" width="5.421875" style="13" customWidth="1"/>
    <col min="60" max="16384" width="9.140625" style="13" customWidth="1"/>
  </cols>
  <sheetData>
    <row r="1" spans="1:44" ht="117.75" customHeight="1">
      <c r="A1" s="4" t="s">
        <v>0</v>
      </c>
      <c r="B1" s="5" t="s">
        <v>2</v>
      </c>
      <c r="C1" s="5" t="s">
        <v>1</v>
      </c>
      <c r="D1" s="5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7" t="s">
        <v>10</v>
      </c>
      <c r="L1" s="8" t="s">
        <v>11</v>
      </c>
      <c r="M1" s="9" t="s">
        <v>12</v>
      </c>
      <c r="N1" s="9" t="s">
        <v>13</v>
      </c>
      <c r="O1" s="10" t="s">
        <v>14</v>
      </c>
      <c r="P1" s="11" t="s">
        <v>15</v>
      </c>
      <c r="Q1" s="12" t="s">
        <v>16</v>
      </c>
      <c r="R1" s="8" t="s">
        <v>11</v>
      </c>
      <c r="S1" s="9" t="s">
        <v>17</v>
      </c>
      <c r="T1" s="9" t="s">
        <v>18</v>
      </c>
      <c r="U1" s="10" t="s">
        <v>19</v>
      </c>
      <c r="V1" s="11" t="s">
        <v>20</v>
      </c>
      <c r="W1" s="12" t="s">
        <v>21</v>
      </c>
      <c r="X1" s="8" t="s">
        <v>11</v>
      </c>
      <c r="Y1" s="9" t="s">
        <v>427</v>
      </c>
      <c r="Z1" s="9" t="s">
        <v>428</v>
      </c>
      <c r="AA1" s="10" t="s">
        <v>429</v>
      </c>
      <c r="AB1" s="11" t="s">
        <v>430</v>
      </c>
      <c r="AC1" s="12" t="s">
        <v>430</v>
      </c>
      <c r="AD1" s="8" t="s">
        <v>11</v>
      </c>
      <c r="AE1" s="9" t="s">
        <v>431</v>
      </c>
      <c r="AF1" s="9" t="s">
        <v>432</v>
      </c>
      <c r="AG1" s="10" t="s">
        <v>433</v>
      </c>
      <c r="AH1" s="11" t="s">
        <v>434</v>
      </c>
      <c r="AI1" s="12" t="s">
        <v>435</v>
      </c>
      <c r="AJ1" s="8" t="s">
        <v>11</v>
      </c>
      <c r="AK1" s="9" t="s">
        <v>436</v>
      </c>
      <c r="AL1" s="9" t="s">
        <v>437</v>
      </c>
      <c r="AM1" s="10" t="s">
        <v>438</v>
      </c>
      <c r="AN1" s="11" t="s">
        <v>439</v>
      </c>
      <c r="AO1" s="12" t="s">
        <v>439</v>
      </c>
      <c r="AP1" s="57" t="s">
        <v>446</v>
      </c>
      <c r="AQ1" s="58" t="s">
        <v>447</v>
      </c>
      <c r="AR1" s="59" t="s">
        <v>448</v>
      </c>
    </row>
    <row r="2" spans="1:44" ht="18">
      <c r="A2" s="14">
        <v>1</v>
      </c>
      <c r="B2" s="38" t="s">
        <v>319</v>
      </c>
      <c r="C2" s="38" t="s">
        <v>320</v>
      </c>
      <c r="D2" s="25" t="s">
        <v>103</v>
      </c>
      <c r="E2" s="26" t="s">
        <v>22</v>
      </c>
      <c r="F2" s="15"/>
      <c r="G2" s="16"/>
      <c r="H2" s="16"/>
      <c r="I2" s="14"/>
      <c r="J2" s="17"/>
      <c r="K2" s="18"/>
      <c r="L2" s="34">
        <v>20</v>
      </c>
      <c r="M2" s="35">
        <v>5</v>
      </c>
      <c r="N2" s="35"/>
      <c r="O2" s="20">
        <f aca="true" t="shared" si="0" ref="O2:O11">ROUND((L2*0.1+M2*0.7),0)</f>
        <v>6</v>
      </c>
      <c r="P2" s="21">
        <f aca="true" t="shared" si="1" ref="P2:P11">ROUND(MAX((L2*0.1+M2*0.7),(L2*0.1+N2*0.7)),0)</f>
        <v>6</v>
      </c>
      <c r="Q2" s="22">
        <v>3</v>
      </c>
      <c r="R2" s="34">
        <v>28</v>
      </c>
      <c r="S2" s="35">
        <v>4</v>
      </c>
      <c r="T2" s="35"/>
      <c r="U2" s="20">
        <f aca="true" t="shared" si="2" ref="U2:U11">ROUND((R2*0.1+S2*0.5),0)</f>
        <v>5</v>
      </c>
      <c r="V2" s="21">
        <f aca="true" t="shared" si="3" ref="V2:V11">ROUND(MAX((R2*0.1+S2*0.5),(R2*0.1+T2*0.5)),0)</f>
        <v>5</v>
      </c>
      <c r="W2" s="22">
        <v>3</v>
      </c>
      <c r="X2" s="34">
        <v>38</v>
      </c>
      <c r="Y2" s="35">
        <v>8</v>
      </c>
      <c r="Z2" s="35"/>
      <c r="AA2" s="20">
        <f aca="true" t="shared" si="4" ref="AA2:AA11">ROUND((X2*0.1+Y2*0.6),0)</f>
        <v>9</v>
      </c>
      <c r="AB2" s="21">
        <f aca="true" t="shared" si="5" ref="AB2:AB11">ROUND(MAX((X2*0.1+Y2*0.6),(X2*0.1+Z2*0.6)),0)</f>
        <v>9</v>
      </c>
      <c r="AC2" s="22">
        <v>5</v>
      </c>
      <c r="AD2" s="34">
        <v>18</v>
      </c>
      <c r="AE2" s="35">
        <v>5</v>
      </c>
      <c r="AF2" s="35"/>
      <c r="AG2" s="20">
        <f aca="true" t="shared" si="6" ref="AG2:AG7">ROUND((AD2*0.1+AE2*0.7),0)</f>
        <v>5</v>
      </c>
      <c r="AH2" s="21">
        <f aca="true" t="shared" si="7" ref="AH2:AH7">ROUND(MAX((AD2*0.1+AE2*0.7),(AD2*0.1+AF2*0.7)),0)</f>
        <v>5</v>
      </c>
      <c r="AI2" s="22">
        <v>2</v>
      </c>
      <c r="AJ2" s="31">
        <v>26</v>
      </c>
      <c r="AK2" s="1">
        <v>9</v>
      </c>
      <c r="AL2" s="1"/>
      <c r="AM2" s="1">
        <f aca="true" t="shared" si="8" ref="AM2:AM11">ROUND((AJ2*0.1+AK2*0.7),0)</f>
        <v>9</v>
      </c>
      <c r="AN2" s="32">
        <f aca="true" t="shared" si="9" ref="AN2:AN11">ROUND(MAX((AJ2*0.1+AK2*0.7),(AJ2*0.1+AL2*0.7)),0)</f>
        <v>9</v>
      </c>
      <c r="AO2" s="33">
        <v>1</v>
      </c>
      <c r="AP2" s="60">
        <f>(O2*Q2+U2*W2+AA2*AC2+AG2*AI2+AM2*AO2)/AQ2</f>
        <v>6.928571428571429</v>
      </c>
      <c r="AQ2" s="61">
        <f>Q2+AC2+W2+AI2+AO2</f>
        <v>14</v>
      </c>
      <c r="AR2" s="62">
        <f>(P2*Q2+V2*W2+AB2*AC2+AH2*AI2+AN2*AO2)/AQ2</f>
        <v>6.928571428571429</v>
      </c>
    </row>
    <row r="3" spans="1:44" ht="18">
      <c r="A3" s="23">
        <v>2</v>
      </c>
      <c r="B3" s="38" t="s">
        <v>319</v>
      </c>
      <c r="C3" s="38" t="s">
        <v>321</v>
      </c>
      <c r="D3" s="25" t="s">
        <v>322</v>
      </c>
      <c r="E3" s="26" t="s">
        <v>22</v>
      </c>
      <c r="F3" s="27"/>
      <c r="G3" s="28"/>
      <c r="H3" s="28"/>
      <c r="I3" s="23"/>
      <c r="J3" s="29"/>
      <c r="K3" s="30"/>
      <c r="L3" s="46"/>
      <c r="M3" s="37"/>
      <c r="N3" s="37"/>
      <c r="O3" s="1">
        <f t="shared" si="0"/>
        <v>0</v>
      </c>
      <c r="P3" s="32">
        <f t="shared" si="1"/>
        <v>0</v>
      </c>
      <c r="Q3" s="33">
        <v>3</v>
      </c>
      <c r="R3" s="46"/>
      <c r="S3" s="37"/>
      <c r="T3" s="37"/>
      <c r="U3" s="1">
        <f t="shared" si="2"/>
        <v>0</v>
      </c>
      <c r="V3" s="32">
        <f t="shared" si="3"/>
        <v>0</v>
      </c>
      <c r="W3" s="33">
        <v>3</v>
      </c>
      <c r="X3" s="46"/>
      <c r="Y3" s="37"/>
      <c r="Z3" s="37"/>
      <c r="AA3" s="1">
        <f t="shared" si="4"/>
        <v>0</v>
      </c>
      <c r="AB3" s="32">
        <f t="shared" si="5"/>
        <v>0</v>
      </c>
      <c r="AC3" s="33">
        <v>5</v>
      </c>
      <c r="AD3" s="46"/>
      <c r="AE3" s="37"/>
      <c r="AF3" s="37"/>
      <c r="AG3" s="1">
        <f t="shared" si="6"/>
        <v>0</v>
      </c>
      <c r="AH3" s="32">
        <f t="shared" si="7"/>
        <v>0</v>
      </c>
      <c r="AI3" s="33">
        <v>2</v>
      </c>
      <c r="AJ3" s="46"/>
      <c r="AK3" s="1"/>
      <c r="AL3" s="1"/>
      <c r="AM3" s="1">
        <f t="shared" si="8"/>
        <v>0</v>
      </c>
      <c r="AN3" s="32">
        <f t="shared" si="9"/>
        <v>0</v>
      </c>
      <c r="AO3" s="33">
        <v>1</v>
      </c>
      <c r="AP3" s="60">
        <f aca="true" t="shared" si="10" ref="AP3:AP11">(O3*Q3+U3*W3+AA3*AC3+AG3*AI3+AM3*AO3)/AQ3</f>
        <v>0</v>
      </c>
      <c r="AQ3" s="61">
        <f aca="true" t="shared" si="11" ref="AQ3:AQ11">Q3+AC3+W3+AI3+AO3</f>
        <v>14</v>
      </c>
      <c r="AR3" s="62">
        <f aca="true" t="shared" si="12" ref="AR3:AR11">(P3*Q3+V3*W3+AB3*AC3+AH3*AI3+AN3*AO3)/AQ3</f>
        <v>0</v>
      </c>
    </row>
    <row r="4" spans="1:44" ht="18">
      <c r="A4" s="23">
        <v>3</v>
      </c>
      <c r="B4" s="38" t="s">
        <v>319</v>
      </c>
      <c r="C4" s="38" t="s">
        <v>323</v>
      </c>
      <c r="D4" s="25" t="s">
        <v>324</v>
      </c>
      <c r="E4" s="26" t="s">
        <v>26</v>
      </c>
      <c r="F4" s="27"/>
      <c r="G4" s="28"/>
      <c r="H4" s="28"/>
      <c r="I4" s="23"/>
      <c r="J4" s="29"/>
      <c r="K4" s="30"/>
      <c r="L4" s="36">
        <v>18</v>
      </c>
      <c r="M4" s="37">
        <v>2</v>
      </c>
      <c r="N4" s="37"/>
      <c r="O4" s="1">
        <f t="shared" si="0"/>
        <v>3</v>
      </c>
      <c r="P4" s="32">
        <f t="shared" si="1"/>
        <v>3</v>
      </c>
      <c r="Q4" s="33">
        <v>3</v>
      </c>
      <c r="R4" s="36">
        <v>25</v>
      </c>
      <c r="S4" s="37">
        <v>3</v>
      </c>
      <c r="T4" s="37">
        <v>4</v>
      </c>
      <c r="U4" s="1">
        <f t="shared" si="2"/>
        <v>4</v>
      </c>
      <c r="V4" s="32">
        <f t="shared" si="3"/>
        <v>5</v>
      </c>
      <c r="W4" s="33">
        <v>3</v>
      </c>
      <c r="X4" s="36">
        <v>34</v>
      </c>
      <c r="Y4" s="37">
        <v>4</v>
      </c>
      <c r="Z4" s="37"/>
      <c r="AA4" s="1">
        <f t="shared" si="4"/>
        <v>6</v>
      </c>
      <c r="AB4" s="32">
        <f t="shared" si="5"/>
        <v>6</v>
      </c>
      <c r="AC4" s="33">
        <v>5</v>
      </c>
      <c r="AD4" s="36">
        <v>16</v>
      </c>
      <c r="AE4" s="37">
        <v>6</v>
      </c>
      <c r="AF4" s="37"/>
      <c r="AG4" s="1">
        <f t="shared" si="6"/>
        <v>6</v>
      </c>
      <c r="AH4" s="32">
        <f t="shared" si="7"/>
        <v>6</v>
      </c>
      <c r="AI4" s="33">
        <v>2</v>
      </c>
      <c r="AJ4" s="31">
        <v>22</v>
      </c>
      <c r="AK4" s="1">
        <v>9</v>
      </c>
      <c r="AL4" s="1"/>
      <c r="AM4" s="1">
        <f t="shared" si="8"/>
        <v>9</v>
      </c>
      <c r="AN4" s="32">
        <f t="shared" si="9"/>
        <v>9</v>
      </c>
      <c r="AO4" s="33">
        <v>1</v>
      </c>
      <c r="AP4" s="60">
        <f t="shared" si="10"/>
        <v>5.142857142857143</v>
      </c>
      <c r="AQ4" s="61">
        <f t="shared" si="11"/>
        <v>14</v>
      </c>
      <c r="AR4" s="62">
        <f t="shared" si="12"/>
        <v>5.357142857142857</v>
      </c>
    </row>
    <row r="5" spans="1:44" ht="18">
      <c r="A5" s="23">
        <v>4</v>
      </c>
      <c r="B5" s="38" t="s">
        <v>319</v>
      </c>
      <c r="C5" s="38" t="s">
        <v>325</v>
      </c>
      <c r="D5" s="25" t="s">
        <v>326</v>
      </c>
      <c r="E5" s="26" t="s">
        <v>27</v>
      </c>
      <c r="F5" s="27"/>
      <c r="G5" s="28"/>
      <c r="H5" s="28"/>
      <c r="I5" s="23"/>
      <c r="J5" s="29"/>
      <c r="K5" s="30"/>
      <c r="L5" s="36">
        <v>17</v>
      </c>
      <c r="M5" s="37">
        <v>1</v>
      </c>
      <c r="N5" s="37"/>
      <c r="O5" s="1">
        <f t="shared" si="0"/>
        <v>2</v>
      </c>
      <c r="P5" s="32">
        <f t="shared" si="1"/>
        <v>2</v>
      </c>
      <c r="Q5" s="33">
        <v>3</v>
      </c>
      <c r="R5" s="36">
        <v>30</v>
      </c>
      <c r="S5" s="37">
        <v>5</v>
      </c>
      <c r="T5" s="37"/>
      <c r="U5" s="1">
        <f t="shared" si="2"/>
        <v>6</v>
      </c>
      <c r="V5" s="32">
        <f t="shared" si="3"/>
        <v>6</v>
      </c>
      <c r="W5" s="33">
        <v>3</v>
      </c>
      <c r="X5" s="36">
        <v>27</v>
      </c>
      <c r="Y5" s="37">
        <v>6</v>
      </c>
      <c r="Z5" s="37"/>
      <c r="AA5" s="1">
        <f t="shared" si="4"/>
        <v>6</v>
      </c>
      <c r="AB5" s="32">
        <f t="shared" si="5"/>
        <v>6</v>
      </c>
      <c r="AC5" s="33">
        <v>5</v>
      </c>
      <c r="AD5" s="36">
        <v>21</v>
      </c>
      <c r="AE5" s="37">
        <v>6</v>
      </c>
      <c r="AF5" s="37"/>
      <c r="AG5" s="1">
        <f t="shared" si="6"/>
        <v>6</v>
      </c>
      <c r="AH5" s="32">
        <f t="shared" si="7"/>
        <v>6</v>
      </c>
      <c r="AI5" s="33">
        <v>2</v>
      </c>
      <c r="AJ5" s="31">
        <v>16</v>
      </c>
      <c r="AK5" s="1">
        <v>9</v>
      </c>
      <c r="AL5" s="1"/>
      <c r="AM5" s="1">
        <f t="shared" si="8"/>
        <v>8</v>
      </c>
      <c r="AN5" s="32">
        <f t="shared" si="9"/>
        <v>8</v>
      </c>
      <c r="AO5" s="33">
        <v>1</v>
      </c>
      <c r="AP5" s="60">
        <f t="shared" si="10"/>
        <v>5.285714285714286</v>
      </c>
      <c r="AQ5" s="61">
        <f t="shared" si="11"/>
        <v>14</v>
      </c>
      <c r="AR5" s="62">
        <f t="shared" si="12"/>
        <v>5.285714285714286</v>
      </c>
    </row>
    <row r="6" spans="1:44" ht="18">
      <c r="A6" s="23">
        <v>5</v>
      </c>
      <c r="B6" s="38" t="s">
        <v>319</v>
      </c>
      <c r="C6" s="38" t="s">
        <v>327</v>
      </c>
      <c r="D6" s="25" t="s">
        <v>41</v>
      </c>
      <c r="E6" s="26" t="s">
        <v>28</v>
      </c>
      <c r="F6" s="27"/>
      <c r="G6" s="28"/>
      <c r="H6" s="28"/>
      <c r="I6" s="23"/>
      <c r="J6" s="29"/>
      <c r="K6" s="30"/>
      <c r="L6" s="36">
        <v>24</v>
      </c>
      <c r="M6" s="37">
        <v>8</v>
      </c>
      <c r="N6" s="37"/>
      <c r="O6" s="1">
        <f t="shared" si="0"/>
        <v>8</v>
      </c>
      <c r="P6" s="32">
        <f t="shared" si="1"/>
        <v>8</v>
      </c>
      <c r="Q6" s="33">
        <v>3</v>
      </c>
      <c r="R6" s="36">
        <v>36</v>
      </c>
      <c r="S6" s="37">
        <v>6</v>
      </c>
      <c r="T6" s="37"/>
      <c r="U6" s="1">
        <f t="shared" si="2"/>
        <v>7</v>
      </c>
      <c r="V6" s="32">
        <f t="shared" si="3"/>
        <v>7</v>
      </c>
      <c r="W6" s="33">
        <v>3</v>
      </c>
      <c r="X6" s="36">
        <v>39</v>
      </c>
      <c r="Y6" s="37">
        <v>6</v>
      </c>
      <c r="Z6" s="37"/>
      <c r="AA6" s="1">
        <f t="shared" si="4"/>
        <v>8</v>
      </c>
      <c r="AB6" s="32">
        <f t="shared" si="5"/>
        <v>8</v>
      </c>
      <c r="AC6" s="33">
        <v>5</v>
      </c>
      <c r="AD6" s="36">
        <v>24</v>
      </c>
      <c r="AE6" s="37">
        <v>7</v>
      </c>
      <c r="AF6" s="37"/>
      <c r="AG6" s="1">
        <f t="shared" si="6"/>
        <v>7</v>
      </c>
      <c r="AH6" s="32">
        <f t="shared" si="7"/>
        <v>7</v>
      </c>
      <c r="AI6" s="33">
        <v>2</v>
      </c>
      <c r="AJ6" s="31">
        <v>24</v>
      </c>
      <c r="AK6" s="1">
        <v>9</v>
      </c>
      <c r="AL6" s="1"/>
      <c r="AM6" s="1">
        <f t="shared" si="8"/>
        <v>9</v>
      </c>
      <c r="AN6" s="32">
        <f t="shared" si="9"/>
        <v>9</v>
      </c>
      <c r="AO6" s="33">
        <v>1</v>
      </c>
      <c r="AP6" s="60">
        <f t="shared" si="10"/>
        <v>7.714285714285714</v>
      </c>
      <c r="AQ6" s="61">
        <f t="shared" si="11"/>
        <v>14</v>
      </c>
      <c r="AR6" s="62">
        <f t="shared" si="12"/>
        <v>7.714285714285714</v>
      </c>
    </row>
    <row r="7" spans="1:44" ht="18">
      <c r="A7" s="23">
        <v>6</v>
      </c>
      <c r="B7" s="38" t="s">
        <v>319</v>
      </c>
      <c r="C7" s="38" t="s">
        <v>328</v>
      </c>
      <c r="D7" s="25" t="s">
        <v>329</v>
      </c>
      <c r="E7" s="26" t="s">
        <v>330</v>
      </c>
      <c r="F7" s="27"/>
      <c r="G7" s="28"/>
      <c r="H7" s="28"/>
      <c r="I7" s="23"/>
      <c r="J7" s="29"/>
      <c r="K7" s="30"/>
      <c r="L7" s="36">
        <v>22</v>
      </c>
      <c r="M7" s="37">
        <v>7</v>
      </c>
      <c r="N7" s="37"/>
      <c r="O7" s="1">
        <f t="shared" si="0"/>
        <v>7</v>
      </c>
      <c r="P7" s="32">
        <f t="shared" si="1"/>
        <v>7</v>
      </c>
      <c r="Q7" s="33">
        <v>3</v>
      </c>
      <c r="R7" s="36">
        <v>32</v>
      </c>
      <c r="S7" s="37">
        <v>6</v>
      </c>
      <c r="T7" s="37"/>
      <c r="U7" s="1">
        <f t="shared" si="2"/>
        <v>6</v>
      </c>
      <c r="V7" s="32">
        <f t="shared" si="3"/>
        <v>6</v>
      </c>
      <c r="W7" s="33">
        <v>3</v>
      </c>
      <c r="X7" s="36">
        <v>40</v>
      </c>
      <c r="Y7" s="37">
        <v>7</v>
      </c>
      <c r="Z7" s="37"/>
      <c r="AA7" s="1">
        <f t="shared" si="4"/>
        <v>8</v>
      </c>
      <c r="AB7" s="32">
        <f t="shared" si="5"/>
        <v>8</v>
      </c>
      <c r="AC7" s="33">
        <v>5</v>
      </c>
      <c r="AD7" s="36">
        <v>22</v>
      </c>
      <c r="AE7" s="37">
        <v>4</v>
      </c>
      <c r="AF7" s="37"/>
      <c r="AG7" s="1">
        <f t="shared" si="6"/>
        <v>5</v>
      </c>
      <c r="AH7" s="32">
        <f t="shared" si="7"/>
        <v>5</v>
      </c>
      <c r="AI7" s="33">
        <v>2</v>
      </c>
      <c r="AJ7" s="31">
        <v>18</v>
      </c>
      <c r="AK7" s="1">
        <v>8</v>
      </c>
      <c r="AL7" s="1"/>
      <c r="AM7" s="1">
        <f t="shared" si="8"/>
        <v>7</v>
      </c>
      <c r="AN7" s="32">
        <f t="shared" si="9"/>
        <v>7</v>
      </c>
      <c r="AO7" s="33">
        <v>1</v>
      </c>
      <c r="AP7" s="60">
        <f t="shared" si="10"/>
        <v>6.857142857142857</v>
      </c>
      <c r="AQ7" s="61">
        <f t="shared" si="11"/>
        <v>14</v>
      </c>
      <c r="AR7" s="62">
        <f t="shared" si="12"/>
        <v>6.857142857142857</v>
      </c>
    </row>
    <row r="8" spans="1:44" ht="18">
      <c r="A8" s="23">
        <v>7</v>
      </c>
      <c r="B8" s="38" t="s">
        <v>319</v>
      </c>
      <c r="C8" s="38" t="s">
        <v>331</v>
      </c>
      <c r="D8" s="25" t="s">
        <v>332</v>
      </c>
      <c r="E8" s="26" t="s">
        <v>39</v>
      </c>
      <c r="F8" s="27"/>
      <c r="G8" s="28"/>
      <c r="H8" s="28"/>
      <c r="I8" s="23"/>
      <c r="J8" s="29"/>
      <c r="K8" s="30"/>
      <c r="L8" s="36">
        <v>20</v>
      </c>
      <c r="M8" s="37">
        <v>5</v>
      </c>
      <c r="N8" s="37"/>
      <c r="O8" s="1">
        <f t="shared" si="0"/>
        <v>6</v>
      </c>
      <c r="P8" s="32">
        <f t="shared" si="1"/>
        <v>6</v>
      </c>
      <c r="Q8" s="33">
        <v>3</v>
      </c>
      <c r="R8" s="36">
        <v>20</v>
      </c>
      <c r="S8" s="37">
        <v>2</v>
      </c>
      <c r="T8" s="37">
        <v>2</v>
      </c>
      <c r="U8" s="1">
        <f t="shared" si="2"/>
        <v>3</v>
      </c>
      <c r="V8" s="32">
        <f t="shared" si="3"/>
        <v>3</v>
      </c>
      <c r="W8" s="33">
        <v>3</v>
      </c>
      <c r="X8" s="36">
        <v>28</v>
      </c>
      <c r="Y8" s="37">
        <v>4</v>
      </c>
      <c r="Z8" s="37"/>
      <c r="AA8" s="1">
        <f t="shared" si="4"/>
        <v>5</v>
      </c>
      <c r="AB8" s="32">
        <f t="shared" si="5"/>
        <v>5</v>
      </c>
      <c r="AC8" s="33">
        <v>5</v>
      </c>
      <c r="AD8" s="36">
        <v>23</v>
      </c>
      <c r="AE8" s="37">
        <v>6</v>
      </c>
      <c r="AF8" s="37"/>
      <c r="AG8" s="1">
        <f>ROUND((AD8*0.1+AE8*0.7),0)</f>
        <v>7</v>
      </c>
      <c r="AH8" s="32">
        <f>ROUND(MAX((AD8*0.1+AE8*0.7),(AD8*0.1+AF8*0.7)),0)</f>
        <v>7</v>
      </c>
      <c r="AI8" s="33">
        <v>2</v>
      </c>
      <c r="AJ8" s="31">
        <v>20</v>
      </c>
      <c r="AK8" s="1">
        <v>4</v>
      </c>
      <c r="AL8" s="1"/>
      <c r="AM8" s="1">
        <f t="shared" si="8"/>
        <v>5</v>
      </c>
      <c r="AN8" s="32">
        <f t="shared" si="9"/>
        <v>5</v>
      </c>
      <c r="AO8" s="33">
        <v>1</v>
      </c>
      <c r="AP8" s="60">
        <f t="shared" si="10"/>
        <v>5.071428571428571</v>
      </c>
      <c r="AQ8" s="61">
        <f t="shared" si="11"/>
        <v>14</v>
      </c>
      <c r="AR8" s="62">
        <f t="shared" si="12"/>
        <v>5.071428571428571</v>
      </c>
    </row>
    <row r="9" spans="1:44" ht="18">
      <c r="A9" s="23">
        <v>8</v>
      </c>
      <c r="B9" s="38" t="s">
        <v>319</v>
      </c>
      <c r="C9" s="38" t="s">
        <v>333</v>
      </c>
      <c r="D9" s="25" t="s">
        <v>334</v>
      </c>
      <c r="E9" s="26" t="s">
        <v>60</v>
      </c>
      <c r="F9" s="27"/>
      <c r="G9" s="28"/>
      <c r="H9" s="28"/>
      <c r="I9" s="23"/>
      <c r="J9" s="29"/>
      <c r="K9" s="30"/>
      <c r="L9" s="36">
        <v>20</v>
      </c>
      <c r="M9" s="37">
        <v>5</v>
      </c>
      <c r="N9" s="37"/>
      <c r="O9" s="1">
        <f t="shared" si="0"/>
        <v>6</v>
      </c>
      <c r="P9" s="32">
        <f t="shared" si="1"/>
        <v>6</v>
      </c>
      <c r="Q9" s="33">
        <v>3</v>
      </c>
      <c r="R9" s="36">
        <v>28</v>
      </c>
      <c r="S9" s="37">
        <v>2</v>
      </c>
      <c r="T9" s="37">
        <v>4</v>
      </c>
      <c r="U9" s="1">
        <f t="shared" si="2"/>
        <v>4</v>
      </c>
      <c r="V9" s="32">
        <f t="shared" si="3"/>
        <v>5</v>
      </c>
      <c r="W9" s="33">
        <v>3</v>
      </c>
      <c r="X9" s="36">
        <v>29</v>
      </c>
      <c r="Y9" s="37">
        <v>7</v>
      </c>
      <c r="Z9" s="37"/>
      <c r="AA9" s="1">
        <f t="shared" si="4"/>
        <v>7</v>
      </c>
      <c r="AB9" s="32">
        <f t="shared" si="5"/>
        <v>7</v>
      </c>
      <c r="AC9" s="33">
        <v>5</v>
      </c>
      <c r="AD9" s="36">
        <v>23</v>
      </c>
      <c r="AE9" s="37">
        <v>6</v>
      </c>
      <c r="AF9" s="37"/>
      <c r="AG9" s="1">
        <f>ROUND((AD9*0.1+AE9*0.7),0)</f>
        <v>7</v>
      </c>
      <c r="AH9" s="32">
        <f>ROUND(MAX((AD9*0.1+AE9*0.7),(AD9*0.1+AF9*0.7)),0)</f>
        <v>7</v>
      </c>
      <c r="AI9" s="33">
        <v>2</v>
      </c>
      <c r="AJ9" s="31">
        <v>14</v>
      </c>
      <c r="AK9" s="1">
        <v>9</v>
      </c>
      <c r="AL9" s="1"/>
      <c r="AM9" s="1">
        <f t="shared" si="8"/>
        <v>8</v>
      </c>
      <c r="AN9" s="32">
        <f t="shared" si="9"/>
        <v>8</v>
      </c>
      <c r="AO9" s="33">
        <v>1</v>
      </c>
      <c r="AP9" s="60">
        <f t="shared" si="10"/>
        <v>6.214285714285714</v>
      </c>
      <c r="AQ9" s="61">
        <f t="shared" si="11"/>
        <v>14</v>
      </c>
      <c r="AR9" s="62">
        <f t="shared" si="12"/>
        <v>6.428571428571429</v>
      </c>
    </row>
    <row r="10" spans="1:44" ht="18">
      <c r="A10" s="23">
        <v>9</v>
      </c>
      <c r="B10" s="38" t="s">
        <v>319</v>
      </c>
      <c r="C10" s="38" t="s">
        <v>335</v>
      </c>
      <c r="D10" s="25" t="s">
        <v>336</v>
      </c>
      <c r="E10" s="26" t="s">
        <v>91</v>
      </c>
      <c r="F10" s="27"/>
      <c r="G10" s="28"/>
      <c r="H10" s="28"/>
      <c r="I10" s="23"/>
      <c r="J10" s="29"/>
      <c r="K10" s="30"/>
      <c r="L10" s="36">
        <v>23</v>
      </c>
      <c r="M10" s="37">
        <v>4</v>
      </c>
      <c r="N10" s="37"/>
      <c r="O10" s="1">
        <f t="shared" si="0"/>
        <v>5</v>
      </c>
      <c r="P10" s="32">
        <f t="shared" si="1"/>
        <v>5</v>
      </c>
      <c r="Q10" s="33">
        <v>3</v>
      </c>
      <c r="R10" s="36">
        <v>23</v>
      </c>
      <c r="S10" s="37">
        <v>5</v>
      </c>
      <c r="T10" s="37"/>
      <c r="U10" s="1">
        <f t="shared" si="2"/>
        <v>5</v>
      </c>
      <c r="V10" s="32">
        <f t="shared" si="3"/>
        <v>5</v>
      </c>
      <c r="W10" s="33">
        <v>3</v>
      </c>
      <c r="X10" s="36">
        <v>33</v>
      </c>
      <c r="Y10" s="37">
        <v>4</v>
      </c>
      <c r="Z10" s="37"/>
      <c r="AA10" s="1">
        <f t="shared" si="4"/>
        <v>6</v>
      </c>
      <c r="AB10" s="32">
        <f t="shared" si="5"/>
        <v>6</v>
      </c>
      <c r="AC10" s="33">
        <v>5</v>
      </c>
      <c r="AD10" s="36">
        <v>20</v>
      </c>
      <c r="AE10" s="37">
        <v>5</v>
      </c>
      <c r="AF10" s="37"/>
      <c r="AG10" s="1">
        <f>ROUND((AD10*0.1+AE10*0.7),0)</f>
        <v>6</v>
      </c>
      <c r="AH10" s="32">
        <f>ROUND(MAX((AD10*0.1+AE10*0.7),(AD10*0.1+AF10*0.7)),0)</f>
        <v>6</v>
      </c>
      <c r="AI10" s="33">
        <v>2</v>
      </c>
      <c r="AJ10" s="31">
        <v>22</v>
      </c>
      <c r="AK10" s="1">
        <v>6</v>
      </c>
      <c r="AL10" s="1"/>
      <c r="AM10" s="1">
        <f t="shared" si="8"/>
        <v>6</v>
      </c>
      <c r="AN10" s="32">
        <f t="shared" si="9"/>
        <v>6</v>
      </c>
      <c r="AO10" s="33">
        <v>1</v>
      </c>
      <c r="AP10" s="60">
        <f t="shared" si="10"/>
        <v>5.571428571428571</v>
      </c>
      <c r="AQ10" s="61">
        <f t="shared" si="11"/>
        <v>14</v>
      </c>
      <c r="AR10" s="62">
        <f t="shared" si="12"/>
        <v>5.571428571428571</v>
      </c>
    </row>
    <row r="11" spans="1:44" ht="18">
      <c r="A11" s="23">
        <v>10</v>
      </c>
      <c r="B11" s="38" t="s">
        <v>319</v>
      </c>
      <c r="C11" s="38" t="s">
        <v>337</v>
      </c>
      <c r="D11" s="25" t="s">
        <v>338</v>
      </c>
      <c r="E11" s="26" t="s">
        <v>72</v>
      </c>
      <c r="F11" s="27"/>
      <c r="G11" s="28"/>
      <c r="H11" s="28"/>
      <c r="I11" s="23"/>
      <c r="J11" s="29"/>
      <c r="K11" s="30"/>
      <c r="L11" s="36">
        <v>20</v>
      </c>
      <c r="M11" s="37">
        <v>6</v>
      </c>
      <c r="N11" s="37"/>
      <c r="O11" s="1">
        <f t="shared" si="0"/>
        <v>6</v>
      </c>
      <c r="P11" s="32">
        <f t="shared" si="1"/>
        <v>6</v>
      </c>
      <c r="Q11" s="33">
        <v>3</v>
      </c>
      <c r="R11" s="36">
        <v>46</v>
      </c>
      <c r="S11" s="37">
        <v>10</v>
      </c>
      <c r="T11" s="37"/>
      <c r="U11" s="1">
        <f t="shared" si="2"/>
        <v>10</v>
      </c>
      <c r="V11" s="32">
        <f t="shared" si="3"/>
        <v>10</v>
      </c>
      <c r="W11" s="33">
        <v>3</v>
      </c>
      <c r="X11" s="36">
        <v>35</v>
      </c>
      <c r="Y11" s="37">
        <v>6</v>
      </c>
      <c r="Z11" s="37"/>
      <c r="AA11" s="1">
        <f t="shared" si="4"/>
        <v>7</v>
      </c>
      <c r="AB11" s="32">
        <f t="shared" si="5"/>
        <v>7</v>
      </c>
      <c r="AC11" s="33">
        <v>5</v>
      </c>
      <c r="AD11" s="36">
        <v>22</v>
      </c>
      <c r="AE11" s="37">
        <v>6</v>
      </c>
      <c r="AF11" s="37"/>
      <c r="AG11" s="1">
        <f>ROUND((AD11*0.1+AE11*0.7),0)</f>
        <v>6</v>
      </c>
      <c r="AH11" s="32">
        <f>ROUND(MAX((AD11*0.1+AE11*0.7),(AD11*0.1+AF11*0.7)),0)</f>
        <v>6</v>
      </c>
      <c r="AI11" s="33">
        <v>2</v>
      </c>
      <c r="AJ11" s="31">
        <v>23</v>
      </c>
      <c r="AK11" s="1">
        <v>9</v>
      </c>
      <c r="AL11" s="1"/>
      <c r="AM11" s="1">
        <f t="shared" si="8"/>
        <v>9</v>
      </c>
      <c r="AN11" s="32">
        <f t="shared" si="9"/>
        <v>9</v>
      </c>
      <c r="AO11" s="33">
        <v>1</v>
      </c>
      <c r="AP11" s="60">
        <f t="shared" si="10"/>
        <v>7.428571428571429</v>
      </c>
      <c r="AQ11" s="61">
        <f t="shared" si="11"/>
        <v>14</v>
      </c>
      <c r="AR11" s="62">
        <f t="shared" si="12"/>
        <v>7.428571428571429</v>
      </c>
    </row>
  </sheetData>
  <sheetProtection/>
  <autoFilter ref="A1:BG11"/>
  <printOptions/>
  <pageMargins left="0.36" right="0.2" top="0.22" bottom="0.23" header="0.17" footer="0.17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3" sqref="B1:B16384"/>
    </sheetView>
  </sheetViews>
  <sheetFormatPr defaultColWidth="9.140625" defaultRowHeight="12.75"/>
  <cols>
    <col min="1" max="1" width="7.57421875" style="13" customWidth="1"/>
    <col min="2" max="2" width="10.7109375" style="13" hidden="1" customWidth="1"/>
    <col min="3" max="3" width="14.8515625" style="13" customWidth="1"/>
    <col min="4" max="4" width="21.7109375" style="13" customWidth="1"/>
    <col min="5" max="5" width="10.7109375" style="13" customWidth="1"/>
    <col min="6" max="9" width="8.7109375" style="13" customWidth="1"/>
    <col min="10" max="10" width="8.7109375" style="66" customWidth="1"/>
    <col min="11" max="25" width="5.421875" style="13" customWidth="1"/>
    <col min="26" max="16384" width="9.140625" style="13" customWidth="1"/>
  </cols>
  <sheetData>
    <row r="1" spans="1:4" ht="17.25">
      <c r="A1" s="67" t="s">
        <v>449</v>
      </c>
      <c r="B1" s="67"/>
      <c r="C1" s="67"/>
      <c r="D1" s="67"/>
    </row>
    <row r="2" spans="1:4" ht="17.25">
      <c r="A2" s="67" t="s">
        <v>450</v>
      </c>
      <c r="B2" s="67"/>
      <c r="C2" s="67"/>
      <c r="D2" s="67"/>
    </row>
    <row r="3" spans="1:5" ht="23.25">
      <c r="A3" s="68" t="s">
        <v>452</v>
      </c>
      <c r="B3" s="68"/>
      <c r="C3" s="68"/>
      <c r="D3" s="68"/>
      <c r="E3" s="68"/>
    </row>
    <row r="4" spans="4:5" ht="17.25">
      <c r="D4" s="13" t="s">
        <v>451</v>
      </c>
      <c r="E4" s="13" t="str">
        <f>B7</f>
        <v>CKX14.1</v>
      </c>
    </row>
    <row r="6" spans="1:10" ht="117.75" customHeight="1">
      <c r="A6" s="4" t="s">
        <v>0</v>
      </c>
      <c r="B6" s="5" t="s">
        <v>2</v>
      </c>
      <c r="C6" s="5" t="s">
        <v>1</v>
      </c>
      <c r="D6" s="5" t="s">
        <v>3</v>
      </c>
      <c r="E6" s="6" t="s">
        <v>4</v>
      </c>
      <c r="F6" s="8" t="s">
        <v>11</v>
      </c>
      <c r="G6" s="9" t="s">
        <v>427</v>
      </c>
      <c r="H6" s="9" t="s">
        <v>428</v>
      </c>
      <c r="I6" s="10" t="s">
        <v>429</v>
      </c>
      <c r="J6" s="63" t="s">
        <v>430</v>
      </c>
    </row>
    <row r="7" spans="1:10" ht="17.25">
      <c r="A7" s="14">
        <v>1</v>
      </c>
      <c r="B7" s="38" t="s">
        <v>92</v>
      </c>
      <c r="C7" s="24" t="s">
        <v>123</v>
      </c>
      <c r="D7" s="25" t="s">
        <v>124</v>
      </c>
      <c r="E7" s="26" t="s">
        <v>22</v>
      </c>
      <c r="F7" s="34">
        <v>26</v>
      </c>
      <c r="G7" s="35">
        <v>7</v>
      </c>
      <c r="H7" s="35"/>
      <c r="I7" s="20">
        <f aca="true" t="shared" si="0" ref="I7:I12">ROUND((F7*0.1+G7*0.6),0)</f>
        <v>7</v>
      </c>
      <c r="J7" s="64">
        <f aca="true" t="shared" si="1" ref="J7:J12">ROUND(MAX((F7*0.1+G7*0.6),(F7*0.1+H7*0.6)),0)</f>
        <v>7</v>
      </c>
    </row>
    <row r="8" spans="1:10" ht="17.25">
      <c r="A8" s="23">
        <v>2</v>
      </c>
      <c r="B8" s="38" t="s">
        <v>92</v>
      </c>
      <c r="C8" s="24" t="s">
        <v>125</v>
      </c>
      <c r="D8" s="25" t="s">
        <v>74</v>
      </c>
      <c r="E8" s="26" t="s">
        <v>22</v>
      </c>
      <c r="F8" s="36">
        <v>22</v>
      </c>
      <c r="G8" s="37">
        <v>7</v>
      </c>
      <c r="H8" s="37"/>
      <c r="I8" s="1">
        <f t="shared" si="0"/>
        <v>6</v>
      </c>
      <c r="J8" s="65">
        <f t="shared" si="1"/>
        <v>6</v>
      </c>
    </row>
    <row r="9" spans="1:10" ht="17.25">
      <c r="A9" s="23">
        <v>3</v>
      </c>
      <c r="B9" s="38" t="s">
        <v>92</v>
      </c>
      <c r="C9" s="24" t="s">
        <v>126</v>
      </c>
      <c r="D9" s="25" t="s">
        <v>127</v>
      </c>
      <c r="E9" s="26" t="s">
        <v>128</v>
      </c>
      <c r="F9" s="36">
        <v>23</v>
      </c>
      <c r="G9" s="37">
        <v>5</v>
      </c>
      <c r="H9" s="37"/>
      <c r="I9" s="1">
        <f t="shared" si="0"/>
        <v>5</v>
      </c>
      <c r="J9" s="65">
        <f t="shared" si="1"/>
        <v>5</v>
      </c>
    </row>
    <row r="10" spans="1:10" ht="17.25">
      <c r="A10" s="23">
        <v>4</v>
      </c>
      <c r="B10" s="38" t="s">
        <v>92</v>
      </c>
      <c r="C10" s="24" t="s">
        <v>129</v>
      </c>
      <c r="D10" s="25" t="s">
        <v>120</v>
      </c>
      <c r="E10" s="26" t="s">
        <v>102</v>
      </c>
      <c r="F10" s="36">
        <v>27</v>
      </c>
      <c r="G10" s="37">
        <v>4</v>
      </c>
      <c r="H10" s="37"/>
      <c r="I10" s="1">
        <f t="shared" si="0"/>
        <v>5</v>
      </c>
      <c r="J10" s="65">
        <f t="shared" si="1"/>
        <v>5</v>
      </c>
    </row>
    <row r="11" spans="1:10" ht="17.25">
      <c r="A11" s="23">
        <v>5</v>
      </c>
      <c r="B11" s="38" t="s">
        <v>92</v>
      </c>
      <c r="C11" s="24" t="s">
        <v>130</v>
      </c>
      <c r="D11" s="25" t="s">
        <v>63</v>
      </c>
      <c r="E11" s="26" t="s">
        <v>131</v>
      </c>
      <c r="F11" s="36">
        <v>28</v>
      </c>
      <c r="G11" s="37">
        <v>4</v>
      </c>
      <c r="H11" s="37"/>
      <c r="I11" s="1">
        <f t="shared" si="0"/>
        <v>5</v>
      </c>
      <c r="J11" s="65">
        <f t="shared" si="1"/>
        <v>5</v>
      </c>
    </row>
    <row r="12" spans="1:10" ht="17.25">
      <c r="A12" s="23">
        <v>6</v>
      </c>
      <c r="B12" s="38" t="s">
        <v>92</v>
      </c>
      <c r="C12" s="24" t="s">
        <v>132</v>
      </c>
      <c r="D12" s="25" t="s">
        <v>133</v>
      </c>
      <c r="E12" s="26" t="s">
        <v>134</v>
      </c>
      <c r="F12" s="36">
        <v>26</v>
      </c>
      <c r="G12" s="37">
        <v>2</v>
      </c>
      <c r="H12" s="37">
        <v>6</v>
      </c>
      <c r="I12" s="1">
        <f t="shared" si="0"/>
        <v>4</v>
      </c>
      <c r="J12" s="65">
        <f t="shared" si="1"/>
        <v>6</v>
      </c>
    </row>
    <row r="13" spans="1:10" ht="17.25">
      <c r="A13" s="23">
        <v>7</v>
      </c>
      <c r="B13" s="38" t="s">
        <v>92</v>
      </c>
      <c r="C13" s="24" t="s">
        <v>135</v>
      </c>
      <c r="D13" s="25" t="s">
        <v>136</v>
      </c>
      <c r="E13" s="26" t="s">
        <v>117</v>
      </c>
      <c r="F13" s="36">
        <v>17</v>
      </c>
      <c r="G13" s="37">
        <v>5</v>
      </c>
      <c r="H13" s="37"/>
      <c r="I13" s="1">
        <f aca="true" t="shared" si="2" ref="I13:I73">ROUND((F13*0.1+G13*0.6),0)</f>
        <v>5</v>
      </c>
      <c r="J13" s="65">
        <f aca="true" t="shared" si="3" ref="J13:J73">ROUND(MAX((F13*0.1+G13*0.6),(F13*0.1+H13*0.6)),0)</f>
        <v>5</v>
      </c>
    </row>
    <row r="14" spans="1:10" ht="17.25">
      <c r="A14" s="23">
        <v>8</v>
      </c>
      <c r="B14" s="38" t="s">
        <v>92</v>
      </c>
      <c r="C14" s="24" t="s">
        <v>137</v>
      </c>
      <c r="D14" s="25" t="s">
        <v>50</v>
      </c>
      <c r="E14" s="26" t="s">
        <v>108</v>
      </c>
      <c r="F14" s="36">
        <v>21</v>
      </c>
      <c r="G14" s="37">
        <v>3</v>
      </c>
      <c r="H14" s="37">
        <v>4</v>
      </c>
      <c r="I14" s="1">
        <f t="shared" si="2"/>
        <v>4</v>
      </c>
      <c r="J14" s="65">
        <f t="shared" si="3"/>
        <v>5</v>
      </c>
    </row>
    <row r="15" spans="1:10" ht="17.25">
      <c r="A15" s="23">
        <v>9</v>
      </c>
      <c r="B15" s="38" t="s">
        <v>92</v>
      </c>
      <c r="C15" s="24" t="s">
        <v>138</v>
      </c>
      <c r="D15" s="25" t="s">
        <v>38</v>
      </c>
      <c r="E15" s="26" t="s">
        <v>25</v>
      </c>
      <c r="F15" s="46">
        <v>4</v>
      </c>
      <c r="G15" s="37"/>
      <c r="H15" s="37"/>
      <c r="I15" s="1">
        <f t="shared" si="2"/>
        <v>0</v>
      </c>
      <c r="J15" s="65">
        <f t="shared" si="3"/>
        <v>0</v>
      </c>
    </row>
    <row r="16" spans="1:10" ht="17.25">
      <c r="A16" s="23">
        <v>10</v>
      </c>
      <c r="B16" s="38" t="s">
        <v>92</v>
      </c>
      <c r="C16" s="24" t="s">
        <v>139</v>
      </c>
      <c r="D16" s="25" t="s">
        <v>140</v>
      </c>
      <c r="E16" s="26" t="s">
        <v>51</v>
      </c>
      <c r="F16" s="36">
        <v>27</v>
      </c>
      <c r="G16" s="37">
        <v>7</v>
      </c>
      <c r="H16" s="37"/>
      <c r="I16" s="1">
        <f t="shared" si="2"/>
        <v>7</v>
      </c>
      <c r="J16" s="65">
        <f t="shared" si="3"/>
        <v>7</v>
      </c>
    </row>
    <row r="17" spans="1:10" ht="17.25">
      <c r="A17" s="23">
        <v>11</v>
      </c>
      <c r="B17" s="38" t="s">
        <v>92</v>
      </c>
      <c r="C17" s="24" t="s">
        <v>141</v>
      </c>
      <c r="D17" s="25" t="s">
        <v>116</v>
      </c>
      <c r="E17" s="26" t="s">
        <v>64</v>
      </c>
      <c r="F17" s="36">
        <v>25</v>
      </c>
      <c r="G17" s="37">
        <v>4</v>
      </c>
      <c r="H17" s="37"/>
      <c r="I17" s="1">
        <f t="shared" si="2"/>
        <v>5</v>
      </c>
      <c r="J17" s="65">
        <f t="shared" si="3"/>
        <v>5</v>
      </c>
    </row>
    <row r="18" spans="1:10" ht="17.25">
      <c r="A18" s="23">
        <v>12</v>
      </c>
      <c r="B18" s="38" t="s">
        <v>92</v>
      </c>
      <c r="C18" s="24" t="s">
        <v>142</v>
      </c>
      <c r="D18" s="25" t="s">
        <v>143</v>
      </c>
      <c r="E18" s="26" t="s">
        <v>144</v>
      </c>
      <c r="F18" s="46"/>
      <c r="G18" s="37"/>
      <c r="H18" s="37"/>
      <c r="I18" s="1">
        <f t="shared" si="2"/>
        <v>0</v>
      </c>
      <c r="J18" s="65">
        <f t="shared" si="3"/>
        <v>0</v>
      </c>
    </row>
    <row r="19" spans="1:10" ht="17.25">
      <c r="A19" s="23">
        <v>13</v>
      </c>
      <c r="B19" s="38" t="s">
        <v>92</v>
      </c>
      <c r="C19" s="24" t="s">
        <v>145</v>
      </c>
      <c r="D19" s="25" t="s">
        <v>63</v>
      </c>
      <c r="E19" s="26" t="s">
        <v>146</v>
      </c>
      <c r="F19" s="36">
        <v>28</v>
      </c>
      <c r="G19" s="37">
        <v>6</v>
      </c>
      <c r="H19" s="37"/>
      <c r="I19" s="1">
        <f t="shared" si="2"/>
        <v>6</v>
      </c>
      <c r="J19" s="65">
        <f t="shared" si="3"/>
        <v>6</v>
      </c>
    </row>
    <row r="20" spans="1:10" ht="17.25">
      <c r="A20" s="23">
        <v>14</v>
      </c>
      <c r="B20" s="38" t="s">
        <v>92</v>
      </c>
      <c r="C20" s="24" t="s">
        <v>147</v>
      </c>
      <c r="D20" s="25" t="s">
        <v>59</v>
      </c>
      <c r="E20" s="26" t="s">
        <v>148</v>
      </c>
      <c r="F20" s="36">
        <v>24</v>
      </c>
      <c r="G20" s="37">
        <v>7</v>
      </c>
      <c r="H20" s="37"/>
      <c r="I20" s="1">
        <f t="shared" si="2"/>
        <v>7</v>
      </c>
      <c r="J20" s="65">
        <f t="shared" si="3"/>
        <v>7</v>
      </c>
    </row>
    <row r="21" spans="1:10" ht="17.25">
      <c r="A21" s="23">
        <v>15</v>
      </c>
      <c r="B21" s="38" t="s">
        <v>92</v>
      </c>
      <c r="C21" s="24" t="s">
        <v>149</v>
      </c>
      <c r="D21" s="25" t="s">
        <v>150</v>
      </c>
      <c r="E21" s="26" t="s">
        <v>75</v>
      </c>
      <c r="F21" s="46">
        <v>17</v>
      </c>
      <c r="G21" s="37"/>
      <c r="H21" s="37"/>
      <c r="I21" s="1">
        <f t="shared" si="2"/>
        <v>2</v>
      </c>
      <c r="J21" s="65">
        <f t="shared" si="3"/>
        <v>2</v>
      </c>
    </row>
    <row r="22" spans="1:10" ht="17.25">
      <c r="A22" s="23">
        <v>16</v>
      </c>
      <c r="B22" s="38" t="s">
        <v>92</v>
      </c>
      <c r="C22" s="24" t="s">
        <v>151</v>
      </c>
      <c r="D22" s="25" t="s">
        <v>152</v>
      </c>
      <c r="E22" s="26" t="s">
        <v>75</v>
      </c>
      <c r="F22" s="36">
        <v>30</v>
      </c>
      <c r="G22" s="37">
        <v>3</v>
      </c>
      <c r="H22" s="37"/>
      <c r="I22" s="1">
        <f t="shared" si="2"/>
        <v>5</v>
      </c>
      <c r="J22" s="65">
        <f t="shared" si="3"/>
        <v>5</v>
      </c>
    </row>
    <row r="23" spans="1:10" ht="17.25">
      <c r="A23" s="23">
        <v>17</v>
      </c>
      <c r="B23" s="38" t="s">
        <v>92</v>
      </c>
      <c r="C23" s="24" t="s">
        <v>153</v>
      </c>
      <c r="D23" s="25" t="s">
        <v>154</v>
      </c>
      <c r="E23" s="26" t="s">
        <v>75</v>
      </c>
      <c r="F23" s="46">
        <v>10</v>
      </c>
      <c r="G23" s="37"/>
      <c r="H23" s="37"/>
      <c r="I23" s="1">
        <f t="shared" si="2"/>
        <v>1</v>
      </c>
      <c r="J23" s="65">
        <f t="shared" si="3"/>
        <v>1</v>
      </c>
    </row>
    <row r="24" spans="1:10" ht="17.25">
      <c r="A24" s="23">
        <v>18</v>
      </c>
      <c r="B24" s="38" t="s">
        <v>92</v>
      </c>
      <c r="C24" s="24" t="s">
        <v>155</v>
      </c>
      <c r="D24" s="25" t="s">
        <v>156</v>
      </c>
      <c r="E24" s="26" t="s">
        <v>157</v>
      </c>
      <c r="F24" s="36">
        <v>28</v>
      </c>
      <c r="G24" s="47"/>
      <c r="H24" s="37"/>
      <c r="I24" s="1">
        <f t="shared" si="2"/>
        <v>3</v>
      </c>
      <c r="J24" s="65">
        <f t="shared" si="3"/>
        <v>3</v>
      </c>
    </row>
    <row r="25" spans="1:10" ht="17.25">
      <c r="A25" s="23">
        <v>19</v>
      </c>
      <c r="B25" s="38" t="s">
        <v>92</v>
      </c>
      <c r="C25" s="24" t="s">
        <v>158</v>
      </c>
      <c r="D25" s="25" t="s">
        <v>45</v>
      </c>
      <c r="E25" s="26" t="s">
        <v>67</v>
      </c>
      <c r="F25" s="36">
        <v>22</v>
      </c>
      <c r="G25" s="37">
        <v>4</v>
      </c>
      <c r="H25" s="37"/>
      <c r="I25" s="1">
        <f t="shared" si="2"/>
        <v>5</v>
      </c>
      <c r="J25" s="65">
        <f t="shared" si="3"/>
        <v>5</v>
      </c>
    </row>
    <row r="26" spans="1:10" ht="17.25">
      <c r="A26" s="23">
        <v>20</v>
      </c>
      <c r="B26" s="38" t="s">
        <v>92</v>
      </c>
      <c r="C26" s="24" t="s">
        <v>159</v>
      </c>
      <c r="D26" s="25" t="s">
        <v>160</v>
      </c>
      <c r="E26" s="26" t="s">
        <v>32</v>
      </c>
      <c r="F26" s="36">
        <v>27</v>
      </c>
      <c r="G26" s="37">
        <v>4</v>
      </c>
      <c r="H26" s="37"/>
      <c r="I26" s="1">
        <f t="shared" si="2"/>
        <v>5</v>
      </c>
      <c r="J26" s="65">
        <f t="shared" si="3"/>
        <v>5</v>
      </c>
    </row>
    <row r="27" spans="1:10" ht="17.25">
      <c r="A27" s="23">
        <v>21</v>
      </c>
      <c r="B27" s="38" t="s">
        <v>92</v>
      </c>
      <c r="C27" s="24" t="s">
        <v>161</v>
      </c>
      <c r="D27" s="25" t="s">
        <v>38</v>
      </c>
      <c r="E27" s="26" t="s">
        <v>32</v>
      </c>
      <c r="F27" s="36">
        <v>20</v>
      </c>
      <c r="G27" s="37">
        <v>4</v>
      </c>
      <c r="H27" s="37"/>
      <c r="I27" s="1">
        <f t="shared" si="2"/>
        <v>4</v>
      </c>
      <c r="J27" s="65">
        <f t="shared" si="3"/>
        <v>4</v>
      </c>
    </row>
    <row r="28" spans="1:10" ht="17.25">
      <c r="A28" s="23">
        <v>22</v>
      </c>
      <c r="B28" s="38" t="s">
        <v>92</v>
      </c>
      <c r="C28" s="24" t="s">
        <v>162</v>
      </c>
      <c r="D28" s="25" t="s">
        <v>163</v>
      </c>
      <c r="E28" s="26" t="s">
        <v>164</v>
      </c>
      <c r="F28" s="46">
        <v>8</v>
      </c>
      <c r="G28" s="37"/>
      <c r="H28" s="37"/>
      <c r="I28" s="1">
        <f t="shared" si="2"/>
        <v>1</v>
      </c>
      <c r="J28" s="65">
        <f t="shared" si="3"/>
        <v>1</v>
      </c>
    </row>
    <row r="29" spans="1:10" ht="17.25">
      <c r="A29" s="23">
        <v>23</v>
      </c>
      <c r="B29" s="38" t="s">
        <v>92</v>
      </c>
      <c r="C29" s="24" t="s">
        <v>165</v>
      </c>
      <c r="D29" s="25" t="s">
        <v>166</v>
      </c>
      <c r="E29" s="26" t="s">
        <v>167</v>
      </c>
      <c r="F29" s="36">
        <v>29</v>
      </c>
      <c r="G29" s="37">
        <v>5</v>
      </c>
      <c r="H29" s="37"/>
      <c r="I29" s="1">
        <f t="shared" si="2"/>
        <v>6</v>
      </c>
      <c r="J29" s="65">
        <f t="shared" si="3"/>
        <v>6</v>
      </c>
    </row>
    <row r="30" spans="1:10" ht="17.25">
      <c r="A30" s="23">
        <v>24</v>
      </c>
      <c r="B30" s="38" t="s">
        <v>92</v>
      </c>
      <c r="C30" s="24" t="s">
        <v>168</v>
      </c>
      <c r="D30" s="25" t="s">
        <v>63</v>
      </c>
      <c r="E30" s="26" t="s">
        <v>169</v>
      </c>
      <c r="F30" s="36">
        <v>29</v>
      </c>
      <c r="G30" s="37">
        <v>4</v>
      </c>
      <c r="H30" s="37"/>
      <c r="I30" s="1">
        <f t="shared" si="2"/>
        <v>5</v>
      </c>
      <c r="J30" s="65">
        <f t="shared" si="3"/>
        <v>5</v>
      </c>
    </row>
    <row r="31" spans="1:10" ht="17.25">
      <c r="A31" s="23">
        <v>25</v>
      </c>
      <c r="B31" s="38" t="s">
        <v>92</v>
      </c>
      <c r="C31" s="24" t="s">
        <v>170</v>
      </c>
      <c r="D31" s="25" t="s">
        <v>45</v>
      </c>
      <c r="E31" s="26" t="s">
        <v>35</v>
      </c>
      <c r="F31" s="36">
        <v>21</v>
      </c>
      <c r="G31" s="37">
        <v>5</v>
      </c>
      <c r="H31" s="37"/>
      <c r="I31" s="1">
        <f t="shared" si="2"/>
        <v>5</v>
      </c>
      <c r="J31" s="65">
        <f t="shared" si="3"/>
        <v>5</v>
      </c>
    </row>
    <row r="32" spans="1:10" ht="17.25">
      <c r="A32" s="23">
        <v>26</v>
      </c>
      <c r="B32" s="38" t="s">
        <v>92</v>
      </c>
      <c r="C32" s="24" t="s">
        <v>171</v>
      </c>
      <c r="D32" s="25" t="s">
        <v>63</v>
      </c>
      <c r="E32" s="26" t="s">
        <v>56</v>
      </c>
      <c r="F32" s="36">
        <v>32</v>
      </c>
      <c r="G32" s="37">
        <v>6</v>
      </c>
      <c r="H32" s="37"/>
      <c r="I32" s="1">
        <f t="shared" si="2"/>
        <v>7</v>
      </c>
      <c r="J32" s="65">
        <f t="shared" si="3"/>
        <v>7</v>
      </c>
    </row>
    <row r="33" spans="1:10" ht="17.25">
      <c r="A33" s="23">
        <v>27</v>
      </c>
      <c r="B33" s="38" t="s">
        <v>92</v>
      </c>
      <c r="C33" s="24" t="s">
        <v>172</v>
      </c>
      <c r="D33" s="25" t="s">
        <v>173</v>
      </c>
      <c r="E33" s="26" t="s">
        <v>39</v>
      </c>
      <c r="F33" s="46">
        <v>10</v>
      </c>
      <c r="G33" s="37"/>
      <c r="H33" s="37"/>
      <c r="I33" s="1">
        <f t="shared" si="2"/>
        <v>1</v>
      </c>
      <c r="J33" s="65">
        <f t="shared" si="3"/>
        <v>1</v>
      </c>
    </row>
    <row r="34" spans="1:10" ht="17.25">
      <c r="A34" s="23">
        <v>28</v>
      </c>
      <c r="B34" s="38" t="s">
        <v>92</v>
      </c>
      <c r="C34" s="24" t="s">
        <v>174</v>
      </c>
      <c r="D34" s="25" t="s">
        <v>59</v>
      </c>
      <c r="E34" s="26" t="s">
        <v>39</v>
      </c>
      <c r="F34" s="36">
        <v>24</v>
      </c>
      <c r="G34" s="37">
        <v>4</v>
      </c>
      <c r="H34" s="37"/>
      <c r="I34" s="1">
        <f t="shared" si="2"/>
        <v>5</v>
      </c>
      <c r="J34" s="65">
        <f t="shared" si="3"/>
        <v>5</v>
      </c>
    </row>
    <row r="35" spans="1:10" ht="17.25">
      <c r="A35" s="23">
        <v>29</v>
      </c>
      <c r="B35" s="38" t="s">
        <v>92</v>
      </c>
      <c r="C35" s="24" t="s">
        <v>175</v>
      </c>
      <c r="D35" s="25" t="s">
        <v>107</v>
      </c>
      <c r="E35" s="26" t="s">
        <v>61</v>
      </c>
      <c r="F35" s="46">
        <v>14</v>
      </c>
      <c r="G35" s="37"/>
      <c r="H35" s="37"/>
      <c r="I35" s="1">
        <f t="shared" si="2"/>
        <v>1</v>
      </c>
      <c r="J35" s="65">
        <f t="shared" si="3"/>
        <v>1</v>
      </c>
    </row>
    <row r="36" spans="1:10" ht="17.25">
      <c r="A36" s="23">
        <v>30</v>
      </c>
      <c r="B36" s="38" t="s">
        <v>92</v>
      </c>
      <c r="C36" s="24" t="s">
        <v>176</v>
      </c>
      <c r="D36" s="25" t="s">
        <v>40</v>
      </c>
      <c r="E36" s="26" t="s">
        <v>70</v>
      </c>
      <c r="F36" s="36">
        <v>20</v>
      </c>
      <c r="G36" s="37">
        <v>4</v>
      </c>
      <c r="H36" s="37">
        <v>6</v>
      </c>
      <c r="I36" s="1">
        <f t="shared" si="2"/>
        <v>4</v>
      </c>
      <c r="J36" s="65">
        <f t="shared" si="3"/>
        <v>6</v>
      </c>
    </row>
    <row r="37" spans="1:10" ht="17.25">
      <c r="A37" s="23">
        <v>31</v>
      </c>
      <c r="B37" s="38" t="s">
        <v>92</v>
      </c>
      <c r="C37" s="24" t="s">
        <v>177</v>
      </c>
      <c r="D37" s="25" t="s">
        <v>178</v>
      </c>
      <c r="E37" s="26" t="s">
        <v>97</v>
      </c>
      <c r="F37" s="36">
        <v>28</v>
      </c>
      <c r="G37" s="37">
        <v>5</v>
      </c>
      <c r="H37" s="37"/>
      <c r="I37" s="1">
        <f t="shared" si="2"/>
        <v>6</v>
      </c>
      <c r="J37" s="65">
        <f t="shared" si="3"/>
        <v>6</v>
      </c>
    </row>
    <row r="38" spans="1:10" ht="17.25">
      <c r="A38" s="23">
        <v>32</v>
      </c>
      <c r="B38" s="38" t="s">
        <v>92</v>
      </c>
      <c r="C38" s="24" t="s">
        <v>179</v>
      </c>
      <c r="D38" s="25" t="s">
        <v>180</v>
      </c>
      <c r="E38" s="26" t="s">
        <v>181</v>
      </c>
      <c r="F38" s="36">
        <v>30</v>
      </c>
      <c r="G38" s="37">
        <v>5</v>
      </c>
      <c r="H38" s="37"/>
      <c r="I38" s="1">
        <f t="shared" si="2"/>
        <v>6</v>
      </c>
      <c r="J38" s="65">
        <f t="shared" si="3"/>
        <v>6</v>
      </c>
    </row>
    <row r="39" spans="1:10" ht="17.25">
      <c r="A39" s="23">
        <v>33</v>
      </c>
      <c r="B39" s="38" t="s">
        <v>92</v>
      </c>
      <c r="C39" s="24" t="s">
        <v>182</v>
      </c>
      <c r="D39" s="25" t="s">
        <v>183</v>
      </c>
      <c r="E39" s="26" t="s">
        <v>184</v>
      </c>
      <c r="F39" s="36">
        <v>27</v>
      </c>
      <c r="G39" s="37">
        <v>3</v>
      </c>
      <c r="H39" s="37"/>
      <c r="I39" s="1">
        <f t="shared" si="2"/>
        <v>5</v>
      </c>
      <c r="J39" s="65">
        <f t="shared" si="3"/>
        <v>5</v>
      </c>
    </row>
    <row r="40" spans="1:10" ht="17.25">
      <c r="A40" s="23">
        <v>34</v>
      </c>
      <c r="B40" s="38" t="s">
        <v>92</v>
      </c>
      <c r="C40" s="24" t="s">
        <v>185</v>
      </c>
      <c r="D40" s="25" t="s">
        <v>120</v>
      </c>
      <c r="E40" s="26" t="s">
        <v>47</v>
      </c>
      <c r="F40" s="36">
        <v>14</v>
      </c>
      <c r="G40" s="37">
        <v>5</v>
      </c>
      <c r="H40" s="37"/>
      <c r="I40" s="1">
        <f t="shared" si="2"/>
        <v>4</v>
      </c>
      <c r="J40" s="65">
        <f t="shared" si="3"/>
        <v>4</v>
      </c>
    </row>
    <row r="41" spans="1:10" ht="17.25">
      <c r="A41" s="23">
        <v>35</v>
      </c>
      <c r="B41" s="38" t="s">
        <v>92</v>
      </c>
      <c r="C41" s="24" t="s">
        <v>186</v>
      </c>
      <c r="D41" s="25" t="s">
        <v>187</v>
      </c>
      <c r="E41" s="26" t="s">
        <v>91</v>
      </c>
      <c r="F41" s="36">
        <v>32</v>
      </c>
      <c r="G41" s="37">
        <v>5</v>
      </c>
      <c r="H41" s="37"/>
      <c r="I41" s="1">
        <f t="shared" si="2"/>
        <v>6</v>
      </c>
      <c r="J41" s="65">
        <f t="shared" si="3"/>
        <v>6</v>
      </c>
    </row>
    <row r="42" spans="1:10" ht="17.25">
      <c r="A42" s="23">
        <v>36</v>
      </c>
      <c r="B42" s="38" t="s">
        <v>92</v>
      </c>
      <c r="C42" s="24" t="s">
        <v>188</v>
      </c>
      <c r="D42" s="25" t="s">
        <v>189</v>
      </c>
      <c r="E42" s="26" t="s">
        <v>22</v>
      </c>
      <c r="F42" s="36">
        <v>28</v>
      </c>
      <c r="G42" s="37">
        <v>5</v>
      </c>
      <c r="H42" s="37"/>
      <c r="I42" s="1">
        <f t="shared" si="2"/>
        <v>6</v>
      </c>
      <c r="J42" s="65">
        <f t="shared" si="3"/>
        <v>6</v>
      </c>
    </row>
    <row r="43" spans="1:10" ht="17.25">
      <c r="A43" s="23">
        <v>37</v>
      </c>
      <c r="B43" s="38" t="s">
        <v>92</v>
      </c>
      <c r="C43" s="24" t="s">
        <v>190</v>
      </c>
      <c r="D43" s="25" t="s">
        <v>29</v>
      </c>
      <c r="E43" s="26" t="s">
        <v>49</v>
      </c>
      <c r="F43" s="36">
        <v>19</v>
      </c>
      <c r="G43" s="37">
        <v>5</v>
      </c>
      <c r="H43" s="37"/>
      <c r="I43" s="1">
        <f t="shared" si="2"/>
        <v>5</v>
      </c>
      <c r="J43" s="65">
        <f t="shared" si="3"/>
        <v>5</v>
      </c>
    </row>
    <row r="44" spans="1:10" ht="17.25">
      <c r="A44" s="23">
        <v>39</v>
      </c>
      <c r="B44" s="38" t="s">
        <v>92</v>
      </c>
      <c r="C44" s="24" t="s">
        <v>193</v>
      </c>
      <c r="D44" s="25" t="s">
        <v>41</v>
      </c>
      <c r="E44" s="26" t="s">
        <v>194</v>
      </c>
      <c r="F44" s="36">
        <v>20</v>
      </c>
      <c r="G44" s="37">
        <v>4</v>
      </c>
      <c r="H44" s="37"/>
      <c r="I44" s="1">
        <f t="shared" si="2"/>
        <v>4</v>
      </c>
      <c r="J44" s="65">
        <f t="shared" si="3"/>
        <v>4</v>
      </c>
    </row>
    <row r="45" spans="1:10" ht="17.25">
      <c r="A45" s="23">
        <v>40</v>
      </c>
      <c r="B45" s="38" t="s">
        <v>92</v>
      </c>
      <c r="C45" s="24" t="s">
        <v>195</v>
      </c>
      <c r="D45" s="25" t="s">
        <v>196</v>
      </c>
      <c r="E45" s="26" t="s">
        <v>106</v>
      </c>
      <c r="F45" s="36">
        <v>28</v>
      </c>
      <c r="G45" s="37">
        <v>5</v>
      </c>
      <c r="H45" s="37"/>
      <c r="I45" s="1">
        <f t="shared" si="2"/>
        <v>6</v>
      </c>
      <c r="J45" s="65">
        <f t="shared" si="3"/>
        <v>6</v>
      </c>
    </row>
    <row r="46" spans="1:10" ht="17.25">
      <c r="A46" s="23">
        <v>41</v>
      </c>
      <c r="B46" s="38" t="s">
        <v>92</v>
      </c>
      <c r="C46" s="24" t="s">
        <v>197</v>
      </c>
      <c r="D46" s="25" t="s">
        <v>96</v>
      </c>
      <c r="E46" s="26" t="s">
        <v>27</v>
      </c>
      <c r="F46" s="36">
        <v>28</v>
      </c>
      <c r="G46" s="37">
        <v>5</v>
      </c>
      <c r="H46" s="37"/>
      <c r="I46" s="1">
        <f t="shared" si="2"/>
        <v>6</v>
      </c>
      <c r="J46" s="65">
        <f t="shared" si="3"/>
        <v>6</v>
      </c>
    </row>
    <row r="47" spans="1:10" ht="17.25">
      <c r="A47" s="23">
        <v>42</v>
      </c>
      <c r="B47" s="38" t="s">
        <v>92</v>
      </c>
      <c r="C47" s="24" t="s">
        <v>198</v>
      </c>
      <c r="D47" s="25" t="s">
        <v>199</v>
      </c>
      <c r="E47" s="26" t="s">
        <v>200</v>
      </c>
      <c r="F47" s="46"/>
      <c r="G47" s="37"/>
      <c r="H47" s="37"/>
      <c r="I47" s="1">
        <f t="shared" si="2"/>
        <v>0</v>
      </c>
      <c r="J47" s="65">
        <f t="shared" si="3"/>
        <v>0</v>
      </c>
    </row>
    <row r="48" spans="1:10" ht="17.25">
      <c r="A48" s="23">
        <v>43</v>
      </c>
      <c r="B48" s="38" t="s">
        <v>92</v>
      </c>
      <c r="C48" s="24" t="s">
        <v>201</v>
      </c>
      <c r="D48" s="25" t="s">
        <v>202</v>
      </c>
      <c r="E48" s="26" t="s">
        <v>203</v>
      </c>
      <c r="F48" s="36">
        <v>27</v>
      </c>
      <c r="G48" s="37">
        <v>6</v>
      </c>
      <c r="H48" s="37"/>
      <c r="I48" s="1">
        <f t="shared" si="2"/>
        <v>6</v>
      </c>
      <c r="J48" s="65">
        <f t="shared" si="3"/>
        <v>6</v>
      </c>
    </row>
    <row r="49" spans="1:10" ht="17.25">
      <c r="A49" s="23">
        <v>44</v>
      </c>
      <c r="B49" s="38" t="s">
        <v>92</v>
      </c>
      <c r="C49" s="24" t="s">
        <v>204</v>
      </c>
      <c r="D49" s="2" t="s">
        <v>109</v>
      </c>
      <c r="E49" s="3" t="s">
        <v>82</v>
      </c>
      <c r="F49" s="46">
        <v>16</v>
      </c>
      <c r="G49" s="37"/>
      <c r="H49" s="37"/>
      <c r="I49" s="1">
        <f t="shared" si="2"/>
        <v>2</v>
      </c>
      <c r="J49" s="65">
        <f t="shared" si="3"/>
        <v>2</v>
      </c>
    </row>
    <row r="50" spans="1:10" ht="17.25">
      <c r="A50" s="23">
        <v>45</v>
      </c>
      <c r="B50" s="38" t="s">
        <v>92</v>
      </c>
      <c r="C50" s="24" t="s">
        <v>205</v>
      </c>
      <c r="D50" s="2" t="s">
        <v>206</v>
      </c>
      <c r="E50" s="3" t="s">
        <v>86</v>
      </c>
      <c r="F50" s="36">
        <v>19</v>
      </c>
      <c r="G50" s="37">
        <v>7</v>
      </c>
      <c r="H50" s="37"/>
      <c r="I50" s="1">
        <f t="shared" si="2"/>
        <v>6</v>
      </c>
      <c r="J50" s="65">
        <f t="shared" si="3"/>
        <v>6</v>
      </c>
    </row>
    <row r="51" spans="1:10" ht="17.25">
      <c r="A51" s="23">
        <v>46</v>
      </c>
      <c r="B51" s="38" t="s">
        <v>92</v>
      </c>
      <c r="C51" s="24" t="s">
        <v>207</v>
      </c>
      <c r="D51" s="2" t="s">
        <v>208</v>
      </c>
      <c r="E51" s="3" t="s">
        <v>26</v>
      </c>
      <c r="F51" s="36">
        <v>22</v>
      </c>
      <c r="G51" s="37">
        <v>4</v>
      </c>
      <c r="H51" s="37"/>
      <c r="I51" s="1">
        <f t="shared" si="2"/>
        <v>5</v>
      </c>
      <c r="J51" s="65">
        <f t="shared" si="3"/>
        <v>5</v>
      </c>
    </row>
    <row r="52" spans="1:10" ht="17.25">
      <c r="A52" s="23">
        <v>47</v>
      </c>
      <c r="B52" s="38" t="s">
        <v>92</v>
      </c>
      <c r="C52" s="24" t="s">
        <v>209</v>
      </c>
      <c r="D52" s="2" t="s">
        <v>77</v>
      </c>
      <c r="E52" s="3" t="s">
        <v>78</v>
      </c>
      <c r="F52" s="36">
        <v>16</v>
      </c>
      <c r="G52" s="37">
        <v>3</v>
      </c>
      <c r="H52" s="37"/>
      <c r="I52" s="1">
        <f t="shared" si="2"/>
        <v>3</v>
      </c>
      <c r="J52" s="65">
        <f t="shared" si="3"/>
        <v>3</v>
      </c>
    </row>
    <row r="53" spans="1:10" ht="17.25">
      <c r="A53" s="23">
        <v>48</v>
      </c>
      <c r="B53" s="38" t="s">
        <v>92</v>
      </c>
      <c r="C53" s="24" t="s">
        <v>210</v>
      </c>
      <c r="D53" s="2" t="s">
        <v>36</v>
      </c>
      <c r="E53" s="3" t="s">
        <v>58</v>
      </c>
      <c r="F53" s="36">
        <v>20</v>
      </c>
      <c r="G53" s="37">
        <v>5</v>
      </c>
      <c r="H53" s="37"/>
      <c r="I53" s="1">
        <f t="shared" si="2"/>
        <v>5</v>
      </c>
      <c r="J53" s="65">
        <f t="shared" si="3"/>
        <v>5</v>
      </c>
    </row>
    <row r="54" spans="1:10" ht="17.25">
      <c r="A54" s="23">
        <v>49</v>
      </c>
      <c r="B54" s="38" t="s">
        <v>92</v>
      </c>
      <c r="C54" s="24" t="s">
        <v>211</v>
      </c>
      <c r="D54" s="2" t="s">
        <v>212</v>
      </c>
      <c r="E54" s="3" t="s">
        <v>53</v>
      </c>
      <c r="F54" s="36">
        <v>22</v>
      </c>
      <c r="G54" s="37">
        <v>3</v>
      </c>
      <c r="H54" s="37">
        <v>5</v>
      </c>
      <c r="I54" s="1">
        <f t="shared" si="2"/>
        <v>4</v>
      </c>
      <c r="J54" s="65">
        <f t="shared" si="3"/>
        <v>5</v>
      </c>
    </row>
    <row r="55" spans="1:10" ht="17.25">
      <c r="A55" s="23">
        <v>50</v>
      </c>
      <c r="B55" s="38" t="s">
        <v>92</v>
      </c>
      <c r="C55" s="24" t="s">
        <v>213</v>
      </c>
      <c r="D55" s="2" t="s">
        <v>104</v>
      </c>
      <c r="E55" s="3" t="s">
        <v>73</v>
      </c>
      <c r="F55" s="46">
        <v>11</v>
      </c>
      <c r="G55" s="37"/>
      <c r="H55" s="37"/>
      <c r="I55" s="1">
        <f t="shared" si="2"/>
        <v>1</v>
      </c>
      <c r="J55" s="65">
        <f t="shared" si="3"/>
        <v>1</v>
      </c>
    </row>
    <row r="56" spans="1:10" ht="17.25">
      <c r="A56" s="23">
        <v>51</v>
      </c>
      <c r="B56" s="38" t="s">
        <v>92</v>
      </c>
      <c r="C56" s="24" t="s">
        <v>214</v>
      </c>
      <c r="D56" s="2" t="s">
        <v>215</v>
      </c>
      <c r="E56" s="3" t="s">
        <v>26</v>
      </c>
      <c r="F56" s="36">
        <v>19</v>
      </c>
      <c r="G56" s="37">
        <v>5</v>
      </c>
      <c r="H56" s="37"/>
      <c r="I56" s="1">
        <f t="shared" si="2"/>
        <v>5</v>
      </c>
      <c r="J56" s="65">
        <f t="shared" si="3"/>
        <v>5</v>
      </c>
    </row>
    <row r="57" spans="1:10" ht="17.25">
      <c r="A57" s="23">
        <v>52</v>
      </c>
      <c r="B57" s="38" t="s">
        <v>92</v>
      </c>
      <c r="C57" s="24" t="s">
        <v>216</v>
      </c>
      <c r="D57" s="2" t="s">
        <v>217</v>
      </c>
      <c r="E57" s="3" t="s">
        <v>75</v>
      </c>
      <c r="F57" s="36">
        <v>18</v>
      </c>
      <c r="G57" s="37">
        <v>4</v>
      </c>
      <c r="H57" s="37"/>
      <c r="I57" s="1">
        <f t="shared" si="2"/>
        <v>4</v>
      </c>
      <c r="J57" s="65">
        <f t="shared" si="3"/>
        <v>4</v>
      </c>
    </row>
    <row r="58" spans="1:10" ht="17.25">
      <c r="A58" s="23">
        <v>53</v>
      </c>
      <c r="B58" s="38" t="s">
        <v>92</v>
      </c>
      <c r="C58" s="24" t="s">
        <v>218</v>
      </c>
      <c r="D58" s="2" t="s">
        <v>43</v>
      </c>
      <c r="E58" s="3" t="s">
        <v>60</v>
      </c>
      <c r="F58" s="36">
        <v>17</v>
      </c>
      <c r="G58" s="37">
        <v>3</v>
      </c>
      <c r="H58" s="37"/>
      <c r="I58" s="1">
        <f t="shared" si="2"/>
        <v>4</v>
      </c>
      <c r="J58" s="65">
        <f t="shared" si="3"/>
        <v>4</v>
      </c>
    </row>
    <row r="59" spans="1:10" ht="17.25">
      <c r="A59" s="23">
        <v>54</v>
      </c>
      <c r="B59" s="38" t="s">
        <v>92</v>
      </c>
      <c r="C59" s="24" t="s">
        <v>219</v>
      </c>
      <c r="D59" s="2" t="s">
        <v>31</v>
      </c>
      <c r="E59" s="3" t="s">
        <v>24</v>
      </c>
      <c r="F59" s="36">
        <v>23</v>
      </c>
      <c r="G59" s="37">
        <v>4</v>
      </c>
      <c r="H59" s="37"/>
      <c r="I59" s="1">
        <f t="shared" si="2"/>
        <v>5</v>
      </c>
      <c r="J59" s="65">
        <f t="shared" si="3"/>
        <v>5</v>
      </c>
    </row>
    <row r="60" spans="1:10" ht="17.25">
      <c r="A60" s="23">
        <v>55</v>
      </c>
      <c r="B60" s="38" t="s">
        <v>92</v>
      </c>
      <c r="C60" s="24" t="s">
        <v>220</v>
      </c>
      <c r="D60" s="2" t="s">
        <v>71</v>
      </c>
      <c r="E60" s="3" t="s">
        <v>85</v>
      </c>
      <c r="F60" s="36">
        <v>21</v>
      </c>
      <c r="G60" s="37">
        <v>4</v>
      </c>
      <c r="H60" s="37"/>
      <c r="I60" s="1">
        <f t="shared" si="2"/>
        <v>5</v>
      </c>
      <c r="J60" s="65">
        <f t="shared" si="3"/>
        <v>5</v>
      </c>
    </row>
    <row r="61" spans="1:10" ht="17.25">
      <c r="A61" s="23">
        <v>56</v>
      </c>
      <c r="B61" s="38" t="s">
        <v>92</v>
      </c>
      <c r="C61" s="24" t="s">
        <v>221</v>
      </c>
      <c r="D61" s="2" t="s">
        <v>29</v>
      </c>
      <c r="E61" s="3" t="s">
        <v>23</v>
      </c>
      <c r="F61" s="36">
        <v>21</v>
      </c>
      <c r="G61" s="37">
        <v>5</v>
      </c>
      <c r="H61" s="37"/>
      <c r="I61" s="1">
        <f t="shared" si="2"/>
        <v>5</v>
      </c>
      <c r="J61" s="65">
        <f t="shared" si="3"/>
        <v>5</v>
      </c>
    </row>
    <row r="62" spans="1:10" ht="17.25">
      <c r="A62" s="23">
        <v>57</v>
      </c>
      <c r="B62" s="38" t="s">
        <v>92</v>
      </c>
      <c r="C62" s="24" t="s">
        <v>222</v>
      </c>
      <c r="D62" s="2" t="s">
        <v>34</v>
      </c>
      <c r="E62" s="3" t="s">
        <v>223</v>
      </c>
      <c r="F62" s="36">
        <v>24</v>
      </c>
      <c r="G62" s="37">
        <v>4</v>
      </c>
      <c r="H62" s="37"/>
      <c r="I62" s="1">
        <f t="shared" si="2"/>
        <v>5</v>
      </c>
      <c r="J62" s="65">
        <f t="shared" si="3"/>
        <v>5</v>
      </c>
    </row>
    <row r="63" spans="1:10" ht="17.25">
      <c r="A63" s="23">
        <v>58</v>
      </c>
      <c r="B63" s="38" t="s">
        <v>92</v>
      </c>
      <c r="C63" s="24" t="s">
        <v>224</v>
      </c>
      <c r="D63" s="2" t="s">
        <v>63</v>
      </c>
      <c r="E63" s="3" t="s">
        <v>84</v>
      </c>
      <c r="F63" s="36">
        <v>25</v>
      </c>
      <c r="G63" s="37">
        <v>5</v>
      </c>
      <c r="H63" s="37"/>
      <c r="I63" s="1">
        <f t="shared" si="2"/>
        <v>6</v>
      </c>
      <c r="J63" s="65">
        <f t="shared" si="3"/>
        <v>6</v>
      </c>
    </row>
    <row r="64" spans="1:10" ht="17.25">
      <c r="A64" s="23">
        <v>59</v>
      </c>
      <c r="B64" s="38" t="s">
        <v>92</v>
      </c>
      <c r="C64" s="24" t="s">
        <v>225</v>
      </c>
      <c r="D64" s="2" t="s">
        <v>226</v>
      </c>
      <c r="E64" s="3" t="s">
        <v>51</v>
      </c>
      <c r="F64" s="36">
        <v>31</v>
      </c>
      <c r="G64" s="37">
        <v>3</v>
      </c>
      <c r="H64" s="37"/>
      <c r="I64" s="1">
        <f t="shared" si="2"/>
        <v>5</v>
      </c>
      <c r="J64" s="65">
        <f t="shared" si="3"/>
        <v>5</v>
      </c>
    </row>
    <row r="65" spans="1:10" ht="17.25">
      <c r="A65" s="23">
        <v>60</v>
      </c>
      <c r="B65" s="38" t="s">
        <v>92</v>
      </c>
      <c r="C65" s="24" t="s">
        <v>227</v>
      </c>
      <c r="D65" s="2" t="s">
        <v>228</v>
      </c>
      <c r="E65" s="3" t="s">
        <v>83</v>
      </c>
      <c r="F65" s="36">
        <v>22</v>
      </c>
      <c r="G65" s="37">
        <v>7</v>
      </c>
      <c r="H65" s="37"/>
      <c r="I65" s="1">
        <f t="shared" si="2"/>
        <v>6</v>
      </c>
      <c r="J65" s="65">
        <f t="shared" si="3"/>
        <v>6</v>
      </c>
    </row>
    <row r="66" spans="1:10" ht="17.25">
      <c r="A66" s="23">
        <v>61</v>
      </c>
      <c r="B66" s="38" t="s">
        <v>92</v>
      </c>
      <c r="C66" s="24" t="s">
        <v>229</v>
      </c>
      <c r="D66" s="2" t="s">
        <v>230</v>
      </c>
      <c r="E66" s="3" t="s">
        <v>25</v>
      </c>
      <c r="F66" s="46"/>
      <c r="G66" s="37"/>
      <c r="H66" s="37"/>
      <c r="I66" s="1">
        <f t="shared" si="2"/>
        <v>0</v>
      </c>
      <c r="J66" s="65">
        <f t="shared" si="3"/>
        <v>0</v>
      </c>
    </row>
    <row r="67" spans="1:10" ht="17.25">
      <c r="A67" s="23">
        <v>63</v>
      </c>
      <c r="B67" s="38" t="s">
        <v>92</v>
      </c>
      <c r="C67" s="24" t="s">
        <v>234</v>
      </c>
      <c r="D67" s="25" t="s">
        <v>235</v>
      </c>
      <c r="E67" s="26" t="s">
        <v>54</v>
      </c>
      <c r="F67" s="36">
        <v>19</v>
      </c>
      <c r="G67" s="37">
        <v>4</v>
      </c>
      <c r="H67" s="37"/>
      <c r="I67" s="1">
        <f t="shared" si="2"/>
        <v>4</v>
      </c>
      <c r="J67" s="65">
        <f t="shared" si="3"/>
        <v>4</v>
      </c>
    </row>
    <row r="68" spans="1:10" ht="17.25">
      <c r="A68" s="23">
        <v>64</v>
      </c>
      <c r="B68" s="38" t="s">
        <v>92</v>
      </c>
      <c r="C68" s="24" t="s">
        <v>236</v>
      </c>
      <c r="D68" s="25" t="s">
        <v>237</v>
      </c>
      <c r="E68" s="26" t="s">
        <v>22</v>
      </c>
      <c r="F68" s="36">
        <v>22</v>
      </c>
      <c r="G68" s="37">
        <v>4</v>
      </c>
      <c r="H68" s="37"/>
      <c r="I68" s="1">
        <f t="shared" si="2"/>
        <v>5</v>
      </c>
      <c r="J68" s="65">
        <f t="shared" si="3"/>
        <v>5</v>
      </c>
    </row>
    <row r="69" spans="1:10" ht="17.25">
      <c r="A69" s="23">
        <v>65</v>
      </c>
      <c r="B69" s="38" t="s">
        <v>92</v>
      </c>
      <c r="C69" s="24" t="s">
        <v>238</v>
      </c>
      <c r="D69" s="25" t="s">
        <v>59</v>
      </c>
      <c r="E69" s="26" t="s">
        <v>49</v>
      </c>
      <c r="F69" s="46"/>
      <c r="G69" s="37"/>
      <c r="H69" s="37"/>
      <c r="I69" s="1">
        <f t="shared" si="2"/>
        <v>0</v>
      </c>
      <c r="J69" s="65">
        <f t="shared" si="3"/>
        <v>0</v>
      </c>
    </row>
    <row r="70" spans="1:10" ht="17.25">
      <c r="A70" s="23">
        <v>66</v>
      </c>
      <c r="B70" s="38" t="s">
        <v>92</v>
      </c>
      <c r="C70" s="24" t="s">
        <v>239</v>
      </c>
      <c r="D70" s="25" t="s">
        <v>240</v>
      </c>
      <c r="E70" s="26" t="s">
        <v>27</v>
      </c>
      <c r="F70" s="36">
        <v>17</v>
      </c>
      <c r="G70" s="37">
        <v>4</v>
      </c>
      <c r="H70" s="37"/>
      <c r="I70" s="1">
        <f t="shared" si="2"/>
        <v>4</v>
      </c>
      <c r="J70" s="65">
        <f t="shared" si="3"/>
        <v>4</v>
      </c>
    </row>
    <row r="71" spans="1:10" ht="17.25">
      <c r="A71" s="23">
        <v>67</v>
      </c>
      <c r="B71" s="38" t="s">
        <v>92</v>
      </c>
      <c r="C71" s="24" t="s">
        <v>241</v>
      </c>
      <c r="D71" s="25" t="s">
        <v>65</v>
      </c>
      <c r="E71" s="26" t="s">
        <v>27</v>
      </c>
      <c r="F71" s="36">
        <v>19</v>
      </c>
      <c r="G71" s="37">
        <v>5</v>
      </c>
      <c r="H71" s="37"/>
      <c r="I71" s="1">
        <f t="shared" si="2"/>
        <v>5</v>
      </c>
      <c r="J71" s="65">
        <f t="shared" si="3"/>
        <v>5</v>
      </c>
    </row>
    <row r="72" spans="1:10" ht="17.25">
      <c r="A72" s="23">
        <v>68</v>
      </c>
      <c r="B72" s="38" t="s">
        <v>92</v>
      </c>
      <c r="C72" s="40" t="s">
        <v>242</v>
      </c>
      <c r="D72" s="25" t="s">
        <v>33</v>
      </c>
      <c r="E72" s="26" t="s">
        <v>243</v>
      </c>
      <c r="F72" s="46"/>
      <c r="G72" s="37"/>
      <c r="H72" s="37"/>
      <c r="I72" s="1">
        <f t="shared" si="2"/>
        <v>0</v>
      </c>
      <c r="J72" s="65">
        <f t="shared" si="3"/>
        <v>0</v>
      </c>
    </row>
    <row r="73" spans="1:10" ht="17.25">
      <c r="A73" s="23">
        <v>70</v>
      </c>
      <c r="B73" s="38" t="s">
        <v>92</v>
      </c>
      <c r="C73" s="24" t="s">
        <v>247</v>
      </c>
      <c r="D73" s="25" t="s">
        <v>248</v>
      </c>
      <c r="E73" s="26" t="s">
        <v>60</v>
      </c>
      <c r="F73" s="46"/>
      <c r="G73" s="37"/>
      <c r="H73" s="37"/>
      <c r="I73" s="1">
        <f t="shared" si="2"/>
        <v>0</v>
      </c>
      <c r="J73" s="65">
        <f t="shared" si="3"/>
        <v>0</v>
      </c>
    </row>
    <row r="74" spans="1:10" ht="17.25">
      <c r="A74" s="23">
        <v>71</v>
      </c>
      <c r="B74" s="38" t="s">
        <v>92</v>
      </c>
      <c r="C74" s="24" t="s">
        <v>442</v>
      </c>
      <c r="D74" s="25" t="s">
        <v>443</v>
      </c>
      <c r="E74" s="26" t="s">
        <v>444</v>
      </c>
      <c r="F74" s="36">
        <v>21</v>
      </c>
      <c r="G74" s="37">
        <v>6</v>
      </c>
      <c r="H74" s="37"/>
      <c r="I74" s="1">
        <f>ROUND((F74*0.1+G74*0.6),0)</f>
        <v>6</v>
      </c>
      <c r="J74" s="65">
        <f>ROUND(MAX((F74*0.1+G74*0.6),(F74*0.1+H74*0.6)),0)</f>
        <v>6</v>
      </c>
    </row>
    <row r="79" spans="1:10" ht="17.25">
      <c r="A79" s="23">
        <v>38</v>
      </c>
      <c r="B79" s="38" t="s">
        <v>92</v>
      </c>
      <c r="C79" s="24" t="s">
        <v>191</v>
      </c>
      <c r="D79" s="25" t="s">
        <v>192</v>
      </c>
      <c r="E79" s="26" t="s">
        <v>24</v>
      </c>
      <c r="F79" s="46">
        <v>7</v>
      </c>
      <c r="G79" s="37"/>
      <c r="H79" s="37"/>
      <c r="I79" s="1">
        <f>ROUND((F79*0.1+G79*0.6),0)</f>
        <v>1</v>
      </c>
      <c r="J79" s="65">
        <f>ROUND(MAX((F79*0.1+G79*0.6),(F79*0.1+H79*0.6)),0)</f>
        <v>1</v>
      </c>
    </row>
    <row r="80" spans="1:10" ht="17.25">
      <c r="A80" s="23">
        <v>69</v>
      </c>
      <c r="B80" s="38" t="s">
        <v>92</v>
      </c>
      <c r="C80" s="24" t="s">
        <v>244</v>
      </c>
      <c r="D80" s="25" t="s">
        <v>245</v>
      </c>
      <c r="E80" s="26" t="s">
        <v>246</v>
      </c>
      <c r="F80" s="46"/>
      <c r="G80" s="37"/>
      <c r="H80" s="37"/>
      <c r="I80" s="1">
        <f>ROUND((F80*0.1+G80*0.6),0)</f>
        <v>0</v>
      </c>
      <c r="J80" s="65">
        <f>ROUND(MAX((F80*0.1+G80*0.6),(F80*0.1+H80*0.6)),0)</f>
        <v>0</v>
      </c>
    </row>
    <row r="81" spans="1:10" ht="17.25">
      <c r="A81" s="23">
        <v>62</v>
      </c>
      <c r="B81" s="38" t="s">
        <v>92</v>
      </c>
      <c r="C81" s="24" t="s">
        <v>231</v>
      </c>
      <c r="D81" s="2" t="s">
        <v>232</v>
      </c>
      <c r="E81" s="3" t="s">
        <v>233</v>
      </c>
      <c r="F81" s="46"/>
      <c r="G81" s="37"/>
      <c r="H81" s="37"/>
      <c r="I81" s="1">
        <f>ROUND((F81*0.1+G81*0.6),0)</f>
        <v>0</v>
      </c>
      <c r="J81" s="65">
        <f>ROUND(MAX((F81*0.1+G81*0.6),(F81*0.1+H81*0.6)),0)</f>
        <v>0</v>
      </c>
    </row>
  </sheetData>
  <sheetProtection/>
  <autoFilter ref="A6:Y74"/>
  <mergeCells count="2">
    <mergeCell ref="A1:D1"/>
    <mergeCell ref="A2:D2"/>
  </mergeCells>
  <printOptions/>
  <pageMargins left="0.36" right="0.17" top="0.2" bottom="0.2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3"/>
  <sheetViews>
    <sheetView zoomScalePageLayoutView="0" workbookViewId="0" topLeftCell="A1">
      <pane xSplit="5" ySplit="1" topLeftCell="Y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P2" sqref="AP2"/>
    </sheetView>
  </sheetViews>
  <sheetFormatPr defaultColWidth="9.140625" defaultRowHeight="12.75"/>
  <cols>
    <col min="1" max="1" width="7.57421875" style="13" customWidth="1"/>
    <col min="2" max="2" width="10.7109375" style="13" customWidth="1"/>
    <col min="3" max="3" width="14.8515625" style="13" customWidth="1"/>
    <col min="4" max="4" width="21.7109375" style="13" customWidth="1"/>
    <col min="5" max="6" width="10.7109375" style="13" customWidth="1"/>
    <col min="7" max="7" width="15.8515625" style="13" customWidth="1"/>
    <col min="8" max="8" width="26.7109375" style="13" customWidth="1"/>
    <col min="9" max="10" width="9.140625" style="13" customWidth="1"/>
    <col min="11" max="11" width="10.57421875" style="13" customWidth="1"/>
    <col min="12" max="23" width="5.57421875" style="13" customWidth="1"/>
    <col min="24" max="59" width="5.421875" style="13" customWidth="1"/>
    <col min="60" max="16384" width="9.140625" style="13" customWidth="1"/>
  </cols>
  <sheetData>
    <row r="1" spans="1:44" ht="117.75" customHeight="1">
      <c r="A1" s="4" t="s">
        <v>0</v>
      </c>
      <c r="B1" s="5" t="s">
        <v>2</v>
      </c>
      <c r="C1" s="5" t="s">
        <v>1</v>
      </c>
      <c r="D1" s="5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7" t="s">
        <v>10</v>
      </c>
      <c r="L1" s="8" t="s">
        <v>11</v>
      </c>
      <c r="M1" s="9" t="s">
        <v>98</v>
      </c>
      <c r="N1" s="9" t="s">
        <v>99</v>
      </c>
      <c r="O1" s="10" t="s">
        <v>100</v>
      </c>
      <c r="P1" s="11" t="s">
        <v>101</v>
      </c>
      <c r="Q1" s="12" t="s">
        <v>101</v>
      </c>
      <c r="R1" s="8" t="s">
        <v>11</v>
      </c>
      <c r="S1" s="9" t="s">
        <v>17</v>
      </c>
      <c r="T1" s="9" t="s">
        <v>18</v>
      </c>
      <c r="U1" s="10" t="s">
        <v>19</v>
      </c>
      <c r="V1" s="11" t="s">
        <v>20</v>
      </c>
      <c r="W1" s="12" t="s">
        <v>21</v>
      </c>
      <c r="X1" s="8" t="s">
        <v>11</v>
      </c>
      <c r="Y1" s="9" t="s">
        <v>427</v>
      </c>
      <c r="Z1" s="9" t="s">
        <v>428</v>
      </c>
      <c r="AA1" s="10" t="s">
        <v>429</v>
      </c>
      <c r="AB1" s="11" t="s">
        <v>430</v>
      </c>
      <c r="AC1" s="12" t="s">
        <v>430</v>
      </c>
      <c r="AD1" s="8" t="s">
        <v>11</v>
      </c>
      <c r="AE1" s="9" t="s">
        <v>431</v>
      </c>
      <c r="AF1" s="9" t="s">
        <v>432</v>
      </c>
      <c r="AG1" s="10" t="s">
        <v>433</v>
      </c>
      <c r="AH1" s="11" t="s">
        <v>434</v>
      </c>
      <c r="AI1" s="12" t="s">
        <v>435</v>
      </c>
      <c r="AJ1" s="8" t="s">
        <v>11</v>
      </c>
      <c r="AK1" s="9" t="s">
        <v>436</v>
      </c>
      <c r="AL1" s="9" t="s">
        <v>437</v>
      </c>
      <c r="AM1" s="10" t="s">
        <v>438</v>
      </c>
      <c r="AN1" s="11" t="s">
        <v>439</v>
      </c>
      <c r="AO1" s="12" t="s">
        <v>439</v>
      </c>
      <c r="AP1" s="57" t="s">
        <v>446</v>
      </c>
      <c r="AQ1" s="58" t="s">
        <v>447</v>
      </c>
      <c r="AR1" s="59" t="s">
        <v>448</v>
      </c>
    </row>
    <row r="2" spans="1:44" ht="18">
      <c r="A2" s="14">
        <v>1</v>
      </c>
      <c r="B2" s="38" t="s">
        <v>94</v>
      </c>
      <c r="C2" s="39" t="s">
        <v>339</v>
      </c>
      <c r="D2" s="25" t="s">
        <v>340</v>
      </c>
      <c r="E2" s="26" t="s">
        <v>22</v>
      </c>
      <c r="F2" s="15"/>
      <c r="G2" s="16"/>
      <c r="H2" s="16"/>
      <c r="I2" s="14"/>
      <c r="J2" s="17"/>
      <c r="K2" s="18"/>
      <c r="L2" s="19">
        <v>20</v>
      </c>
      <c r="M2" s="20">
        <v>4</v>
      </c>
      <c r="N2" s="20"/>
      <c r="O2" s="20">
        <f aca="true" t="shared" si="0" ref="O2:O20">ROUND((L2*0.1+M2*0.7),0)</f>
        <v>5</v>
      </c>
      <c r="P2" s="21">
        <f aca="true" t="shared" si="1" ref="P2:P20">ROUND(MAX((L2*0.1+M2*0.7),(L2*0.1+N2*0.7)),0)</f>
        <v>5</v>
      </c>
      <c r="Q2" s="22">
        <v>3</v>
      </c>
      <c r="R2" s="34">
        <v>28</v>
      </c>
      <c r="S2" s="35">
        <v>5</v>
      </c>
      <c r="T2" s="35"/>
      <c r="U2" s="20">
        <f aca="true" t="shared" si="2" ref="U2:U20">ROUND((R2*0.1+S2*0.5),0)</f>
        <v>5</v>
      </c>
      <c r="V2" s="21">
        <f aca="true" t="shared" si="3" ref="V2:V20">ROUND(MAX((R2*0.1+S2*0.5),(R2*0.1+T2*0.5)),0)</f>
        <v>5</v>
      </c>
      <c r="W2" s="22">
        <v>3</v>
      </c>
      <c r="X2" s="34">
        <v>33</v>
      </c>
      <c r="Y2" s="35">
        <v>4</v>
      </c>
      <c r="Z2" s="35"/>
      <c r="AA2" s="20">
        <f>ROUND((X2*0.1+Y2*0.6),0)</f>
        <v>6</v>
      </c>
      <c r="AB2" s="21">
        <f>ROUND(MAX((X2*0.1+Y2*0.6),(X2*0.1+Z2*0.6)),0)</f>
        <v>6</v>
      </c>
      <c r="AC2" s="22">
        <v>5</v>
      </c>
      <c r="AD2" s="34">
        <v>25</v>
      </c>
      <c r="AE2" s="35">
        <v>5</v>
      </c>
      <c r="AF2" s="35"/>
      <c r="AG2" s="20">
        <f>ROUND((AD2*0.1+AE2*0.7),0)</f>
        <v>6</v>
      </c>
      <c r="AH2" s="21">
        <f>ROUND(MAX((AD2*0.1+AE2*0.7),(AD2*0.1+AF2*0.7)),0)</f>
        <v>6</v>
      </c>
      <c r="AI2" s="22">
        <v>2</v>
      </c>
      <c r="AJ2" s="31">
        <v>18</v>
      </c>
      <c r="AK2" s="1">
        <v>6</v>
      </c>
      <c r="AL2" s="1"/>
      <c r="AM2" s="1">
        <f>ROUND((AJ2*0.1+AK2*0.7),0)</f>
        <v>6</v>
      </c>
      <c r="AN2" s="32">
        <f>ROUND(MAX((AJ2*0.1+AK2*0.7),(AJ2*0.1+AL2*0.7)),0)</f>
        <v>6</v>
      </c>
      <c r="AO2" s="33">
        <v>1</v>
      </c>
      <c r="AP2" s="60">
        <f>(O2*Q2+U2*W2+AA2*AC2+AG2*AI2+AM2*AO2)/AQ2</f>
        <v>5.571428571428571</v>
      </c>
      <c r="AQ2" s="61">
        <f>Q2+AC2+W2+AI2+AO2</f>
        <v>14</v>
      </c>
      <c r="AR2" s="62">
        <f>(P2*Q2+V2*W2+AB2*AC2+AH2*AI2+AN2*AO2)/AQ2</f>
        <v>5.571428571428571</v>
      </c>
    </row>
    <row r="3" spans="1:44" ht="18">
      <c r="A3" s="23">
        <v>2</v>
      </c>
      <c r="B3" s="38" t="s">
        <v>94</v>
      </c>
      <c r="C3" s="39" t="s">
        <v>341</v>
      </c>
      <c r="D3" s="25" t="s">
        <v>59</v>
      </c>
      <c r="E3" s="26" t="s">
        <v>90</v>
      </c>
      <c r="F3" s="27"/>
      <c r="G3" s="28"/>
      <c r="H3" s="28"/>
      <c r="I3" s="23"/>
      <c r="J3" s="29"/>
      <c r="K3" s="30"/>
      <c r="L3" s="31">
        <v>18</v>
      </c>
      <c r="M3" s="1">
        <v>4</v>
      </c>
      <c r="N3" s="1"/>
      <c r="O3" s="1">
        <f t="shared" si="0"/>
        <v>5</v>
      </c>
      <c r="P3" s="32">
        <f t="shared" si="1"/>
        <v>5</v>
      </c>
      <c r="Q3" s="33">
        <v>3</v>
      </c>
      <c r="R3" s="36">
        <v>13</v>
      </c>
      <c r="S3" s="37">
        <v>2</v>
      </c>
      <c r="T3" s="37"/>
      <c r="U3" s="1">
        <f t="shared" si="2"/>
        <v>2</v>
      </c>
      <c r="V3" s="32">
        <f t="shared" si="3"/>
        <v>2</v>
      </c>
      <c r="W3" s="33">
        <v>3</v>
      </c>
      <c r="X3" s="36">
        <v>27</v>
      </c>
      <c r="Y3" s="37">
        <v>4</v>
      </c>
      <c r="Z3" s="37"/>
      <c r="AA3" s="1">
        <f>ROUND((X3*0.1+Y3*0.6),0)</f>
        <v>5</v>
      </c>
      <c r="AB3" s="32">
        <f>ROUND(MAX((X3*0.1+Y3*0.6),(X3*0.1+Z3*0.6)),0)</f>
        <v>5</v>
      </c>
      <c r="AC3" s="33">
        <v>5</v>
      </c>
      <c r="AD3" s="46"/>
      <c r="AE3" s="37"/>
      <c r="AF3" s="37"/>
      <c r="AG3" s="1">
        <f>ROUND((AD3*0.1+AE3*0.7),0)</f>
        <v>0</v>
      </c>
      <c r="AH3" s="32">
        <f>ROUND(MAX((AD3*0.1+AE3*0.7),(AD3*0.1+AF3*0.7)),0)</f>
        <v>0</v>
      </c>
      <c r="AI3" s="33">
        <v>2</v>
      </c>
      <c r="AJ3" s="31">
        <v>16</v>
      </c>
      <c r="AK3" s="1">
        <v>5</v>
      </c>
      <c r="AL3" s="1"/>
      <c r="AM3" s="1">
        <f>ROUND((AJ3*0.1+AK3*0.7),0)</f>
        <v>5</v>
      </c>
      <c r="AN3" s="32">
        <f>ROUND(MAX((AJ3*0.1+AK3*0.7),(AJ3*0.1+AL3*0.7)),0)</f>
        <v>5</v>
      </c>
      <c r="AO3" s="33">
        <v>1</v>
      </c>
      <c r="AP3" s="60">
        <f aca="true" t="shared" si="4" ref="AP3:AP28">(O3*Q3+U3*W3+AA3*AC3+AG3*AI3+AM3*AO3)/AQ3</f>
        <v>3.642857142857143</v>
      </c>
      <c r="AQ3" s="61">
        <f aca="true" t="shared" si="5" ref="AQ3:AQ28">Q3+AC3+W3+AI3+AO3</f>
        <v>14</v>
      </c>
      <c r="AR3" s="62">
        <f aca="true" t="shared" si="6" ref="AR3:AR28">(P3*Q3+V3*W3+AB3*AC3+AH3*AI3+AN3*AO3)/AQ3</f>
        <v>3.642857142857143</v>
      </c>
    </row>
    <row r="4" spans="1:44" ht="18">
      <c r="A4" s="23">
        <v>3</v>
      </c>
      <c r="B4" s="38" t="s">
        <v>94</v>
      </c>
      <c r="C4" s="39" t="s">
        <v>342</v>
      </c>
      <c r="D4" s="25" t="s">
        <v>343</v>
      </c>
      <c r="E4" s="26" t="s">
        <v>344</v>
      </c>
      <c r="F4" s="27"/>
      <c r="G4" s="28"/>
      <c r="H4" s="28"/>
      <c r="I4" s="23"/>
      <c r="J4" s="29"/>
      <c r="K4" s="30"/>
      <c r="L4" s="31">
        <v>25</v>
      </c>
      <c r="M4" s="1">
        <v>5</v>
      </c>
      <c r="N4" s="1"/>
      <c r="O4" s="1">
        <f t="shared" si="0"/>
        <v>6</v>
      </c>
      <c r="P4" s="32">
        <f t="shared" si="1"/>
        <v>6</v>
      </c>
      <c r="Q4" s="33">
        <v>3</v>
      </c>
      <c r="R4" s="36">
        <v>28</v>
      </c>
      <c r="S4" s="37">
        <v>4</v>
      </c>
      <c r="T4" s="37"/>
      <c r="U4" s="1">
        <f t="shared" si="2"/>
        <v>5</v>
      </c>
      <c r="V4" s="32">
        <f t="shared" si="3"/>
        <v>5</v>
      </c>
      <c r="W4" s="33">
        <v>3</v>
      </c>
      <c r="X4" s="36">
        <v>31</v>
      </c>
      <c r="Y4" s="37">
        <v>3</v>
      </c>
      <c r="Z4" s="37"/>
      <c r="AA4" s="1">
        <f>ROUND((X4*0.1+Y4*0.6),0)</f>
        <v>5</v>
      </c>
      <c r="AB4" s="32">
        <f>ROUND(MAX((X4*0.1+Y4*0.6),(X4*0.1+Z4*0.6)),0)</f>
        <v>5</v>
      </c>
      <c r="AC4" s="33">
        <v>5</v>
      </c>
      <c r="AD4" s="36">
        <v>28</v>
      </c>
      <c r="AE4" s="37">
        <v>7</v>
      </c>
      <c r="AF4" s="37"/>
      <c r="AG4" s="1">
        <f>ROUND((AD4*0.1+AE4*0.7),0)</f>
        <v>8</v>
      </c>
      <c r="AH4" s="32">
        <f>ROUND(MAX((AD4*0.1+AE4*0.7),(AD4*0.1+AF4*0.7)),0)</f>
        <v>8</v>
      </c>
      <c r="AI4" s="33">
        <v>2</v>
      </c>
      <c r="AJ4" s="31">
        <v>18</v>
      </c>
      <c r="AK4" s="1">
        <v>4</v>
      </c>
      <c r="AL4" s="1"/>
      <c r="AM4" s="1">
        <f>ROUND((AJ4*0.1+AK4*0.7),0)</f>
        <v>5</v>
      </c>
      <c r="AN4" s="32">
        <f>ROUND(MAX((AJ4*0.1+AK4*0.7),(AJ4*0.1+AL4*0.7)),0)</f>
        <v>5</v>
      </c>
      <c r="AO4" s="33">
        <v>1</v>
      </c>
      <c r="AP4" s="60">
        <f t="shared" si="4"/>
        <v>5.642857142857143</v>
      </c>
      <c r="AQ4" s="61">
        <f t="shared" si="5"/>
        <v>14</v>
      </c>
      <c r="AR4" s="62">
        <f t="shared" si="6"/>
        <v>5.642857142857143</v>
      </c>
    </row>
    <row r="5" spans="1:44" ht="18">
      <c r="A5" s="23">
        <v>4</v>
      </c>
      <c r="B5" s="38" t="s">
        <v>94</v>
      </c>
      <c r="C5" s="39" t="s">
        <v>345</v>
      </c>
      <c r="D5" s="25" t="s">
        <v>48</v>
      </c>
      <c r="E5" s="26" t="s">
        <v>23</v>
      </c>
      <c r="F5" s="27"/>
      <c r="G5" s="28"/>
      <c r="H5" s="28"/>
      <c r="I5" s="23"/>
      <c r="J5" s="29"/>
      <c r="K5" s="30"/>
      <c r="L5" s="31">
        <v>22</v>
      </c>
      <c r="M5" s="1">
        <v>3</v>
      </c>
      <c r="N5" s="1"/>
      <c r="O5" s="1">
        <f t="shared" si="0"/>
        <v>4</v>
      </c>
      <c r="P5" s="32">
        <f t="shared" si="1"/>
        <v>4</v>
      </c>
      <c r="Q5" s="33">
        <v>3</v>
      </c>
      <c r="R5" s="36">
        <v>30</v>
      </c>
      <c r="S5" s="37">
        <v>4</v>
      </c>
      <c r="T5" s="37"/>
      <c r="U5" s="1">
        <f t="shared" si="2"/>
        <v>5</v>
      </c>
      <c r="V5" s="32">
        <f t="shared" si="3"/>
        <v>5</v>
      </c>
      <c r="W5" s="33">
        <v>3</v>
      </c>
      <c r="X5" s="36">
        <v>33</v>
      </c>
      <c r="Y5" s="37">
        <v>2</v>
      </c>
      <c r="Z5" s="37"/>
      <c r="AA5" s="1">
        <f>ROUND((X5*0.1+Y5*0.6),0)</f>
        <v>5</v>
      </c>
      <c r="AB5" s="32">
        <f>ROUND(MAX((X5*0.1+Y5*0.6),(X5*0.1+Z5*0.6)),0)</f>
        <v>5</v>
      </c>
      <c r="AC5" s="33">
        <v>5</v>
      </c>
      <c r="AD5" s="36">
        <v>26</v>
      </c>
      <c r="AE5" s="37">
        <v>3</v>
      </c>
      <c r="AF5" s="37"/>
      <c r="AG5" s="1">
        <f>ROUND((AD5*0.1+AE5*0.7),0)</f>
        <v>5</v>
      </c>
      <c r="AH5" s="32">
        <f>ROUND(MAX((AD5*0.1+AE5*0.7),(AD5*0.1+AF5*0.7)),0)</f>
        <v>5</v>
      </c>
      <c r="AI5" s="33">
        <v>2</v>
      </c>
      <c r="AJ5" s="31">
        <v>20</v>
      </c>
      <c r="AK5" s="1">
        <v>5</v>
      </c>
      <c r="AL5" s="1"/>
      <c r="AM5" s="1">
        <f>ROUND((AJ5*0.1+AK5*0.7),0)</f>
        <v>6</v>
      </c>
      <c r="AN5" s="32">
        <f>ROUND(MAX((AJ5*0.1+AK5*0.7),(AJ5*0.1+AL5*0.7)),0)</f>
        <v>6</v>
      </c>
      <c r="AO5" s="33">
        <v>1</v>
      </c>
      <c r="AP5" s="60">
        <f t="shared" si="4"/>
        <v>4.857142857142857</v>
      </c>
      <c r="AQ5" s="61">
        <f t="shared" si="5"/>
        <v>14</v>
      </c>
      <c r="AR5" s="62">
        <f t="shared" si="6"/>
        <v>4.857142857142857</v>
      </c>
    </row>
    <row r="6" spans="1:44" ht="18">
      <c r="A6" s="23">
        <v>5</v>
      </c>
      <c r="B6" s="38" t="s">
        <v>94</v>
      </c>
      <c r="C6" s="39" t="s">
        <v>346</v>
      </c>
      <c r="D6" s="25" t="s">
        <v>347</v>
      </c>
      <c r="E6" s="26" t="s">
        <v>348</v>
      </c>
      <c r="F6" s="27"/>
      <c r="G6" s="28"/>
      <c r="H6" s="28"/>
      <c r="I6" s="23"/>
      <c r="J6" s="29"/>
      <c r="K6" s="30"/>
      <c r="L6" s="46"/>
      <c r="M6" s="1"/>
      <c r="N6" s="1"/>
      <c r="O6" s="1">
        <f t="shared" si="0"/>
        <v>0</v>
      </c>
      <c r="P6" s="32">
        <f t="shared" si="1"/>
        <v>0</v>
      </c>
      <c r="Q6" s="33">
        <v>3</v>
      </c>
      <c r="R6" s="46"/>
      <c r="S6" s="37"/>
      <c r="T6" s="37"/>
      <c r="U6" s="1">
        <f t="shared" si="2"/>
        <v>0</v>
      </c>
      <c r="V6" s="32">
        <f t="shared" si="3"/>
        <v>0</v>
      </c>
      <c r="W6" s="33">
        <v>3</v>
      </c>
      <c r="X6" s="46"/>
      <c r="Y6" s="37"/>
      <c r="Z6" s="37"/>
      <c r="AA6" s="1">
        <f>ROUND((X6*0.1+Y6*0.6),0)</f>
        <v>0</v>
      </c>
      <c r="AB6" s="32">
        <f>ROUND(MAX((X6*0.1+Y6*0.6),(X6*0.1+Z6*0.6)),0)</f>
        <v>0</v>
      </c>
      <c r="AC6" s="33">
        <v>5</v>
      </c>
      <c r="AD6" s="46"/>
      <c r="AE6" s="37"/>
      <c r="AF6" s="37"/>
      <c r="AG6" s="1">
        <f>ROUND((AD6*0.1+AE6*0.7),0)</f>
        <v>0</v>
      </c>
      <c r="AH6" s="32">
        <f>ROUND(MAX((AD6*0.1+AE6*0.7),(AD6*0.1+AF6*0.7)),0)</f>
        <v>0</v>
      </c>
      <c r="AI6" s="33">
        <v>2</v>
      </c>
      <c r="AJ6" s="46"/>
      <c r="AK6" s="1"/>
      <c r="AL6" s="1"/>
      <c r="AM6" s="1">
        <f>ROUND((AJ6*0.1+AK6*0.7),0)</f>
        <v>0</v>
      </c>
      <c r="AN6" s="32">
        <f>ROUND(MAX((AJ6*0.1+AK6*0.7),(AJ6*0.1+AL6*0.7)),0)</f>
        <v>0</v>
      </c>
      <c r="AO6" s="33">
        <v>1</v>
      </c>
      <c r="AP6" s="60">
        <f t="shared" si="4"/>
        <v>0</v>
      </c>
      <c r="AQ6" s="61">
        <f t="shared" si="5"/>
        <v>14</v>
      </c>
      <c r="AR6" s="62">
        <f t="shared" si="6"/>
        <v>0</v>
      </c>
    </row>
    <row r="7" spans="1:44" ht="18">
      <c r="A7" s="23">
        <v>7</v>
      </c>
      <c r="B7" s="38" t="s">
        <v>94</v>
      </c>
      <c r="C7" s="39" t="s">
        <v>352</v>
      </c>
      <c r="D7" s="25" t="s">
        <v>353</v>
      </c>
      <c r="E7" s="26" t="s">
        <v>146</v>
      </c>
      <c r="F7" s="27"/>
      <c r="G7" s="28"/>
      <c r="H7" s="28"/>
      <c r="I7" s="23"/>
      <c r="J7" s="29"/>
      <c r="K7" s="30"/>
      <c r="L7" s="31">
        <v>23</v>
      </c>
      <c r="M7" s="1">
        <v>3</v>
      </c>
      <c r="N7" s="1"/>
      <c r="O7" s="1">
        <f t="shared" si="0"/>
        <v>4</v>
      </c>
      <c r="P7" s="32">
        <f t="shared" si="1"/>
        <v>4</v>
      </c>
      <c r="Q7" s="33">
        <v>3</v>
      </c>
      <c r="R7" s="36">
        <v>29</v>
      </c>
      <c r="S7" s="37">
        <v>4</v>
      </c>
      <c r="T7" s="37"/>
      <c r="U7" s="1">
        <f t="shared" si="2"/>
        <v>5</v>
      </c>
      <c r="V7" s="32">
        <f t="shared" si="3"/>
        <v>5</v>
      </c>
      <c r="W7" s="33">
        <v>3</v>
      </c>
      <c r="X7" s="36">
        <v>35</v>
      </c>
      <c r="Y7" s="37">
        <v>4</v>
      </c>
      <c r="Z7" s="37"/>
      <c r="AA7" s="1">
        <f aca="true" t="shared" si="7" ref="AA7:AA28">ROUND((X7*0.1+Y7*0.6),0)</f>
        <v>6</v>
      </c>
      <c r="AB7" s="32">
        <f aca="true" t="shared" si="8" ref="AB7:AB28">ROUND(MAX((X7*0.1+Y7*0.6),(X7*0.1+Z7*0.6)),0)</f>
        <v>6</v>
      </c>
      <c r="AC7" s="33">
        <v>5</v>
      </c>
      <c r="AD7" s="36">
        <v>26</v>
      </c>
      <c r="AE7" s="37">
        <v>5</v>
      </c>
      <c r="AF7" s="37"/>
      <c r="AG7" s="1">
        <f aca="true" t="shared" si="9" ref="AG7:AG28">ROUND((AD7*0.1+AE7*0.7),0)</f>
        <v>6</v>
      </c>
      <c r="AH7" s="32">
        <f aca="true" t="shared" si="10" ref="AH7:AH28">ROUND(MAX((AD7*0.1+AE7*0.7),(AD7*0.1+AF7*0.7)),0)</f>
        <v>6</v>
      </c>
      <c r="AI7" s="33">
        <v>2</v>
      </c>
      <c r="AJ7" s="31">
        <v>24</v>
      </c>
      <c r="AK7" s="1">
        <v>5</v>
      </c>
      <c r="AL7" s="1"/>
      <c r="AM7" s="1">
        <f aca="true" t="shared" si="11" ref="AM7:AM28">ROUND((AJ7*0.1+AK7*0.7),0)</f>
        <v>6</v>
      </c>
      <c r="AN7" s="32">
        <f aca="true" t="shared" si="12" ref="AN7:AN28">ROUND(MAX((AJ7*0.1+AK7*0.7),(AJ7*0.1+AL7*0.7)),0)</f>
        <v>6</v>
      </c>
      <c r="AO7" s="33">
        <v>1</v>
      </c>
      <c r="AP7" s="60">
        <f t="shared" si="4"/>
        <v>5.357142857142857</v>
      </c>
      <c r="AQ7" s="61">
        <f t="shared" si="5"/>
        <v>14</v>
      </c>
      <c r="AR7" s="62">
        <f t="shared" si="6"/>
        <v>5.357142857142857</v>
      </c>
    </row>
    <row r="8" spans="1:44" ht="18">
      <c r="A8" s="23">
        <v>8</v>
      </c>
      <c r="B8" s="38" t="s">
        <v>94</v>
      </c>
      <c r="C8" s="39" t="s">
        <v>354</v>
      </c>
      <c r="D8" s="25" t="s">
        <v>355</v>
      </c>
      <c r="E8" s="26" t="s">
        <v>75</v>
      </c>
      <c r="F8" s="27"/>
      <c r="G8" s="28"/>
      <c r="H8" s="28"/>
      <c r="I8" s="23"/>
      <c r="J8" s="29"/>
      <c r="K8" s="30"/>
      <c r="L8" s="31">
        <v>21</v>
      </c>
      <c r="M8" s="1">
        <v>4</v>
      </c>
      <c r="N8" s="1"/>
      <c r="O8" s="1">
        <f t="shared" si="0"/>
        <v>5</v>
      </c>
      <c r="P8" s="32">
        <f t="shared" si="1"/>
        <v>5</v>
      </c>
      <c r="Q8" s="33">
        <v>3</v>
      </c>
      <c r="R8" s="36">
        <v>28</v>
      </c>
      <c r="S8" s="37">
        <v>4</v>
      </c>
      <c r="T8" s="37"/>
      <c r="U8" s="1">
        <f t="shared" si="2"/>
        <v>5</v>
      </c>
      <c r="V8" s="32">
        <f t="shared" si="3"/>
        <v>5</v>
      </c>
      <c r="W8" s="33">
        <v>3</v>
      </c>
      <c r="X8" s="36">
        <v>33</v>
      </c>
      <c r="Y8" s="37">
        <v>5</v>
      </c>
      <c r="Z8" s="37"/>
      <c r="AA8" s="1">
        <f t="shared" si="7"/>
        <v>6</v>
      </c>
      <c r="AB8" s="32">
        <f t="shared" si="8"/>
        <v>6</v>
      </c>
      <c r="AC8" s="33">
        <v>5</v>
      </c>
      <c r="AD8" s="36">
        <v>25</v>
      </c>
      <c r="AE8" s="37">
        <v>6</v>
      </c>
      <c r="AF8" s="37"/>
      <c r="AG8" s="1">
        <f t="shared" si="9"/>
        <v>7</v>
      </c>
      <c r="AH8" s="32">
        <f t="shared" si="10"/>
        <v>7</v>
      </c>
      <c r="AI8" s="33">
        <v>2</v>
      </c>
      <c r="AJ8" s="31">
        <v>20</v>
      </c>
      <c r="AK8" s="1">
        <v>5</v>
      </c>
      <c r="AL8" s="1"/>
      <c r="AM8" s="1">
        <f t="shared" si="11"/>
        <v>6</v>
      </c>
      <c r="AN8" s="32">
        <f t="shared" si="12"/>
        <v>6</v>
      </c>
      <c r="AO8" s="33">
        <v>1</v>
      </c>
      <c r="AP8" s="60">
        <f t="shared" si="4"/>
        <v>5.714285714285714</v>
      </c>
      <c r="AQ8" s="61">
        <f t="shared" si="5"/>
        <v>14</v>
      </c>
      <c r="AR8" s="62">
        <f t="shared" si="6"/>
        <v>5.714285714285714</v>
      </c>
    </row>
    <row r="9" spans="1:44" ht="18">
      <c r="A9" s="23">
        <v>9</v>
      </c>
      <c r="B9" s="38" t="s">
        <v>94</v>
      </c>
      <c r="C9" s="39" t="s">
        <v>356</v>
      </c>
      <c r="D9" s="25" t="s">
        <v>357</v>
      </c>
      <c r="E9" s="26" t="s">
        <v>330</v>
      </c>
      <c r="F9" s="27"/>
      <c r="G9" s="28"/>
      <c r="H9" s="28"/>
      <c r="I9" s="23"/>
      <c r="J9" s="29"/>
      <c r="K9" s="30"/>
      <c r="L9" s="31">
        <v>24</v>
      </c>
      <c r="M9" s="1">
        <v>4</v>
      </c>
      <c r="N9" s="1"/>
      <c r="O9" s="1">
        <f t="shared" si="0"/>
        <v>5</v>
      </c>
      <c r="P9" s="32">
        <f t="shared" si="1"/>
        <v>5</v>
      </c>
      <c r="Q9" s="33">
        <v>3</v>
      </c>
      <c r="R9" s="36">
        <v>35</v>
      </c>
      <c r="S9" s="37">
        <v>5</v>
      </c>
      <c r="T9" s="37"/>
      <c r="U9" s="1">
        <f t="shared" si="2"/>
        <v>6</v>
      </c>
      <c r="V9" s="32">
        <f t="shared" si="3"/>
        <v>6</v>
      </c>
      <c r="W9" s="33">
        <v>3</v>
      </c>
      <c r="X9" s="36">
        <v>34</v>
      </c>
      <c r="Y9" s="37">
        <v>5</v>
      </c>
      <c r="Z9" s="37"/>
      <c r="AA9" s="1">
        <f t="shared" si="7"/>
        <v>6</v>
      </c>
      <c r="AB9" s="32">
        <f t="shared" si="8"/>
        <v>6</v>
      </c>
      <c r="AC9" s="33">
        <v>5</v>
      </c>
      <c r="AD9" s="36">
        <v>22</v>
      </c>
      <c r="AE9" s="37">
        <v>6</v>
      </c>
      <c r="AF9" s="37"/>
      <c r="AG9" s="1">
        <f t="shared" si="9"/>
        <v>6</v>
      </c>
      <c r="AH9" s="32">
        <f t="shared" si="10"/>
        <v>6</v>
      </c>
      <c r="AI9" s="33">
        <v>2</v>
      </c>
      <c r="AJ9" s="31">
        <v>22</v>
      </c>
      <c r="AK9" s="1">
        <v>6</v>
      </c>
      <c r="AL9" s="1"/>
      <c r="AM9" s="1">
        <f t="shared" si="11"/>
        <v>6</v>
      </c>
      <c r="AN9" s="32">
        <f t="shared" si="12"/>
        <v>6</v>
      </c>
      <c r="AO9" s="33">
        <v>1</v>
      </c>
      <c r="AP9" s="60">
        <f t="shared" si="4"/>
        <v>5.785714285714286</v>
      </c>
      <c r="AQ9" s="61">
        <f t="shared" si="5"/>
        <v>14</v>
      </c>
      <c r="AR9" s="62">
        <f t="shared" si="6"/>
        <v>5.785714285714286</v>
      </c>
    </row>
    <row r="10" spans="1:44" ht="18">
      <c r="A10" s="23">
        <v>10</v>
      </c>
      <c r="B10" s="38" t="s">
        <v>94</v>
      </c>
      <c r="C10" s="39" t="s">
        <v>358</v>
      </c>
      <c r="D10" s="2" t="s">
        <v>359</v>
      </c>
      <c r="E10" s="3" t="s">
        <v>360</v>
      </c>
      <c r="F10" s="27"/>
      <c r="G10" s="28"/>
      <c r="H10" s="28"/>
      <c r="I10" s="23"/>
      <c r="J10" s="29"/>
      <c r="K10" s="30"/>
      <c r="L10" s="31">
        <v>24</v>
      </c>
      <c r="M10" s="1">
        <v>2</v>
      </c>
      <c r="N10" s="1"/>
      <c r="O10" s="1">
        <f t="shared" si="0"/>
        <v>4</v>
      </c>
      <c r="P10" s="32">
        <f t="shared" si="1"/>
        <v>4</v>
      </c>
      <c r="Q10" s="33">
        <v>3</v>
      </c>
      <c r="R10" s="36">
        <v>33</v>
      </c>
      <c r="S10" s="37">
        <v>5</v>
      </c>
      <c r="T10" s="37"/>
      <c r="U10" s="1">
        <f t="shared" si="2"/>
        <v>6</v>
      </c>
      <c r="V10" s="32">
        <f t="shared" si="3"/>
        <v>6</v>
      </c>
      <c r="W10" s="33">
        <v>3</v>
      </c>
      <c r="X10" s="36">
        <v>27</v>
      </c>
      <c r="Y10" s="37">
        <v>5</v>
      </c>
      <c r="Z10" s="37"/>
      <c r="AA10" s="1">
        <f t="shared" si="7"/>
        <v>6</v>
      </c>
      <c r="AB10" s="32">
        <f t="shared" si="8"/>
        <v>6</v>
      </c>
      <c r="AC10" s="33">
        <v>5</v>
      </c>
      <c r="AD10" s="36">
        <v>24</v>
      </c>
      <c r="AE10" s="37">
        <v>7</v>
      </c>
      <c r="AF10" s="37"/>
      <c r="AG10" s="1">
        <f t="shared" si="9"/>
        <v>7</v>
      </c>
      <c r="AH10" s="32">
        <f t="shared" si="10"/>
        <v>7</v>
      </c>
      <c r="AI10" s="33">
        <v>2</v>
      </c>
      <c r="AJ10" s="31">
        <v>23</v>
      </c>
      <c r="AK10" s="1">
        <v>7</v>
      </c>
      <c r="AL10" s="1"/>
      <c r="AM10" s="1">
        <f t="shared" si="11"/>
        <v>7</v>
      </c>
      <c r="AN10" s="32">
        <f t="shared" si="12"/>
        <v>7</v>
      </c>
      <c r="AO10" s="33">
        <v>1</v>
      </c>
      <c r="AP10" s="60">
        <f t="shared" si="4"/>
        <v>5.785714285714286</v>
      </c>
      <c r="AQ10" s="61">
        <f t="shared" si="5"/>
        <v>14</v>
      </c>
      <c r="AR10" s="62">
        <f t="shared" si="6"/>
        <v>5.785714285714286</v>
      </c>
    </row>
    <row r="11" spans="1:44" ht="18">
      <c r="A11" s="23">
        <v>11</v>
      </c>
      <c r="B11" s="38" t="s">
        <v>94</v>
      </c>
      <c r="C11" s="39" t="s">
        <v>361</v>
      </c>
      <c r="D11" s="25" t="s">
        <v>362</v>
      </c>
      <c r="E11" s="26" t="s">
        <v>363</v>
      </c>
      <c r="F11" s="27"/>
      <c r="G11" s="28"/>
      <c r="H11" s="28"/>
      <c r="I11" s="23"/>
      <c r="J11" s="29"/>
      <c r="K11" s="30"/>
      <c r="L11" s="31">
        <v>22</v>
      </c>
      <c r="M11" s="1">
        <v>4</v>
      </c>
      <c r="N11" s="1"/>
      <c r="O11" s="1">
        <f t="shared" si="0"/>
        <v>5</v>
      </c>
      <c r="P11" s="32">
        <f t="shared" si="1"/>
        <v>5</v>
      </c>
      <c r="Q11" s="33">
        <v>3</v>
      </c>
      <c r="R11" s="36">
        <v>23</v>
      </c>
      <c r="S11" s="37">
        <v>5</v>
      </c>
      <c r="T11" s="37"/>
      <c r="U11" s="1">
        <f t="shared" si="2"/>
        <v>5</v>
      </c>
      <c r="V11" s="32">
        <f t="shared" si="3"/>
        <v>5</v>
      </c>
      <c r="W11" s="33">
        <v>3</v>
      </c>
      <c r="X11" s="36">
        <v>32</v>
      </c>
      <c r="Y11" s="37">
        <v>5</v>
      </c>
      <c r="Z11" s="37"/>
      <c r="AA11" s="1">
        <f t="shared" si="7"/>
        <v>6</v>
      </c>
      <c r="AB11" s="32">
        <f t="shared" si="8"/>
        <v>6</v>
      </c>
      <c r="AC11" s="33">
        <v>5</v>
      </c>
      <c r="AD11" s="36">
        <v>22</v>
      </c>
      <c r="AE11" s="37">
        <v>4</v>
      </c>
      <c r="AF11" s="37"/>
      <c r="AG11" s="1">
        <f t="shared" si="9"/>
        <v>5</v>
      </c>
      <c r="AH11" s="32">
        <f t="shared" si="10"/>
        <v>5</v>
      </c>
      <c r="AI11" s="33">
        <v>2</v>
      </c>
      <c r="AJ11" s="31">
        <v>24</v>
      </c>
      <c r="AK11" s="1">
        <v>5</v>
      </c>
      <c r="AL11" s="1"/>
      <c r="AM11" s="1">
        <f t="shared" si="11"/>
        <v>6</v>
      </c>
      <c r="AN11" s="32">
        <f t="shared" si="12"/>
        <v>6</v>
      </c>
      <c r="AO11" s="33">
        <v>1</v>
      </c>
      <c r="AP11" s="60">
        <f t="shared" si="4"/>
        <v>5.428571428571429</v>
      </c>
      <c r="AQ11" s="61">
        <f t="shared" si="5"/>
        <v>14</v>
      </c>
      <c r="AR11" s="62">
        <f t="shared" si="6"/>
        <v>5.428571428571429</v>
      </c>
    </row>
    <row r="12" spans="1:44" ht="18">
      <c r="A12" s="23">
        <v>12</v>
      </c>
      <c r="B12" s="38" t="s">
        <v>94</v>
      </c>
      <c r="C12" s="39" t="s">
        <v>364</v>
      </c>
      <c r="D12" s="2" t="s">
        <v>187</v>
      </c>
      <c r="E12" s="3" t="s">
        <v>304</v>
      </c>
      <c r="F12" s="27"/>
      <c r="G12" s="28"/>
      <c r="H12" s="28"/>
      <c r="I12" s="23"/>
      <c r="J12" s="29"/>
      <c r="K12" s="30"/>
      <c r="L12" s="31">
        <v>20</v>
      </c>
      <c r="M12" s="1">
        <v>5</v>
      </c>
      <c r="N12" s="1"/>
      <c r="O12" s="1">
        <f t="shared" si="0"/>
        <v>6</v>
      </c>
      <c r="P12" s="32">
        <f t="shared" si="1"/>
        <v>6</v>
      </c>
      <c r="Q12" s="33">
        <v>3</v>
      </c>
      <c r="R12" s="36">
        <v>29</v>
      </c>
      <c r="S12" s="37">
        <v>4</v>
      </c>
      <c r="T12" s="37"/>
      <c r="U12" s="1">
        <f t="shared" si="2"/>
        <v>5</v>
      </c>
      <c r="V12" s="32">
        <f t="shared" si="3"/>
        <v>5</v>
      </c>
      <c r="W12" s="33">
        <v>3</v>
      </c>
      <c r="X12" s="36">
        <v>34</v>
      </c>
      <c r="Y12" s="37">
        <v>5</v>
      </c>
      <c r="Z12" s="37"/>
      <c r="AA12" s="1">
        <f t="shared" si="7"/>
        <v>6</v>
      </c>
      <c r="AB12" s="32">
        <f t="shared" si="8"/>
        <v>6</v>
      </c>
      <c r="AC12" s="33">
        <v>5</v>
      </c>
      <c r="AD12" s="36">
        <v>23</v>
      </c>
      <c r="AE12" s="37">
        <v>4</v>
      </c>
      <c r="AF12" s="37"/>
      <c r="AG12" s="1">
        <f t="shared" si="9"/>
        <v>5</v>
      </c>
      <c r="AH12" s="32">
        <f t="shared" si="10"/>
        <v>5</v>
      </c>
      <c r="AI12" s="33">
        <v>2</v>
      </c>
      <c r="AJ12" s="31">
        <v>19</v>
      </c>
      <c r="AK12" s="1">
        <v>3</v>
      </c>
      <c r="AL12" s="1">
        <v>5</v>
      </c>
      <c r="AM12" s="1">
        <f t="shared" si="11"/>
        <v>4</v>
      </c>
      <c r="AN12" s="32">
        <f t="shared" si="12"/>
        <v>5</v>
      </c>
      <c r="AO12" s="33">
        <v>1</v>
      </c>
      <c r="AP12" s="60">
        <f t="shared" si="4"/>
        <v>5.5</v>
      </c>
      <c r="AQ12" s="61">
        <f t="shared" si="5"/>
        <v>14</v>
      </c>
      <c r="AR12" s="62">
        <f t="shared" si="6"/>
        <v>5.571428571428571</v>
      </c>
    </row>
    <row r="13" spans="1:44" ht="18">
      <c r="A13" s="23">
        <v>13</v>
      </c>
      <c r="B13" s="38" t="s">
        <v>94</v>
      </c>
      <c r="C13" s="39" t="s">
        <v>365</v>
      </c>
      <c r="D13" s="2" t="s">
        <v>366</v>
      </c>
      <c r="E13" s="3" t="s">
        <v>167</v>
      </c>
      <c r="F13" s="27"/>
      <c r="G13" s="28"/>
      <c r="H13" s="28"/>
      <c r="I13" s="23"/>
      <c r="J13" s="29"/>
      <c r="K13" s="30"/>
      <c r="L13" s="31">
        <v>26</v>
      </c>
      <c r="M13" s="1">
        <v>5</v>
      </c>
      <c r="N13" s="1"/>
      <c r="O13" s="1">
        <f t="shared" si="0"/>
        <v>6</v>
      </c>
      <c r="P13" s="32">
        <f t="shared" si="1"/>
        <v>6</v>
      </c>
      <c r="Q13" s="33">
        <v>3</v>
      </c>
      <c r="R13" s="36">
        <v>29</v>
      </c>
      <c r="S13" s="37">
        <v>4</v>
      </c>
      <c r="T13" s="37"/>
      <c r="U13" s="1">
        <f t="shared" si="2"/>
        <v>5</v>
      </c>
      <c r="V13" s="32">
        <f t="shared" si="3"/>
        <v>5</v>
      </c>
      <c r="W13" s="33">
        <v>3</v>
      </c>
      <c r="X13" s="36">
        <v>34</v>
      </c>
      <c r="Y13" s="37">
        <v>5</v>
      </c>
      <c r="Z13" s="37"/>
      <c r="AA13" s="1">
        <f t="shared" si="7"/>
        <v>6</v>
      </c>
      <c r="AB13" s="32">
        <f t="shared" si="8"/>
        <v>6</v>
      </c>
      <c r="AC13" s="33">
        <v>5</v>
      </c>
      <c r="AD13" s="36">
        <v>27</v>
      </c>
      <c r="AE13" s="37">
        <v>5</v>
      </c>
      <c r="AF13" s="37"/>
      <c r="AG13" s="1">
        <f t="shared" si="9"/>
        <v>6</v>
      </c>
      <c r="AH13" s="32">
        <f t="shared" si="10"/>
        <v>6</v>
      </c>
      <c r="AI13" s="33">
        <v>2</v>
      </c>
      <c r="AJ13" s="31">
        <v>22</v>
      </c>
      <c r="AK13" s="1">
        <v>5</v>
      </c>
      <c r="AL13" s="1"/>
      <c r="AM13" s="1">
        <f t="shared" si="11"/>
        <v>6</v>
      </c>
      <c r="AN13" s="32">
        <f t="shared" si="12"/>
        <v>6</v>
      </c>
      <c r="AO13" s="33">
        <v>1</v>
      </c>
      <c r="AP13" s="60">
        <f t="shared" si="4"/>
        <v>5.785714285714286</v>
      </c>
      <c r="AQ13" s="61">
        <f t="shared" si="5"/>
        <v>14</v>
      </c>
      <c r="AR13" s="62">
        <f t="shared" si="6"/>
        <v>5.785714285714286</v>
      </c>
    </row>
    <row r="14" spans="1:44" ht="18">
      <c r="A14" s="23">
        <v>14</v>
      </c>
      <c r="B14" s="38" t="s">
        <v>94</v>
      </c>
      <c r="C14" s="39" t="s">
        <v>367</v>
      </c>
      <c r="D14" s="25" t="s">
        <v>63</v>
      </c>
      <c r="E14" s="26" t="s">
        <v>167</v>
      </c>
      <c r="F14" s="27"/>
      <c r="G14" s="28"/>
      <c r="H14" s="28"/>
      <c r="I14" s="23"/>
      <c r="J14" s="29"/>
      <c r="K14" s="30"/>
      <c r="L14" s="31">
        <v>27</v>
      </c>
      <c r="M14" s="1">
        <v>2</v>
      </c>
      <c r="N14" s="1"/>
      <c r="O14" s="1">
        <f t="shared" si="0"/>
        <v>4</v>
      </c>
      <c r="P14" s="32">
        <f t="shared" si="1"/>
        <v>4</v>
      </c>
      <c r="Q14" s="33">
        <v>3</v>
      </c>
      <c r="R14" s="36">
        <v>26</v>
      </c>
      <c r="S14" s="37">
        <v>4</v>
      </c>
      <c r="T14" s="37"/>
      <c r="U14" s="1">
        <f t="shared" si="2"/>
        <v>5</v>
      </c>
      <c r="V14" s="32">
        <f t="shared" si="3"/>
        <v>5</v>
      </c>
      <c r="W14" s="33">
        <v>3</v>
      </c>
      <c r="X14" s="36">
        <v>36</v>
      </c>
      <c r="Y14" s="37">
        <v>4</v>
      </c>
      <c r="Z14" s="37"/>
      <c r="AA14" s="1">
        <f t="shared" si="7"/>
        <v>6</v>
      </c>
      <c r="AB14" s="32">
        <f t="shared" si="8"/>
        <v>6</v>
      </c>
      <c r="AC14" s="33">
        <v>5</v>
      </c>
      <c r="AD14" s="36">
        <v>28</v>
      </c>
      <c r="AE14" s="37">
        <v>5</v>
      </c>
      <c r="AF14" s="37"/>
      <c r="AG14" s="1">
        <f t="shared" si="9"/>
        <v>6</v>
      </c>
      <c r="AH14" s="32">
        <f t="shared" si="10"/>
        <v>6</v>
      </c>
      <c r="AI14" s="33">
        <v>2</v>
      </c>
      <c r="AJ14" s="31">
        <v>18</v>
      </c>
      <c r="AK14" s="1">
        <v>7</v>
      </c>
      <c r="AL14" s="1"/>
      <c r="AM14" s="1">
        <f t="shared" si="11"/>
        <v>7</v>
      </c>
      <c r="AN14" s="32">
        <f t="shared" si="12"/>
        <v>7</v>
      </c>
      <c r="AO14" s="33">
        <v>1</v>
      </c>
      <c r="AP14" s="60">
        <f t="shared" si="4"/>
        <v>5.428571428571429</v>
      </c>
      <c r="AQ14" s="61">
        <f t="shared" si="5"/>
        <v>14</v>
      </c>
      <c r="AR14" s="62">
        <f t="shared" si="6"/>
        <v>5.428571428571429</v>
      </c>
    </row>
    <row r="15" spans="1:44" ht="18">
      <c r="A15" s="23">
        <v>15</v>
      </c>
      <c r="B15" s="38" t="s">
        <v>94</v>
      </c>
      <c r="C15" s="39" t="s">
        <v>368</v>
      </c>
      <c r="D15" s="2" t="s">
        <v>369</v>
      </c>
      <c r="E15" s="3" t="s">
        <v>69</v>
      </c>
      <c r="F15" s="27"/>
      <c r="G15" s="28"/>
      <c r="H15" s="28"/>
      <c r="I15" s="23"/>
      <c r="J15" s="29"/>
      <c r="K15" s="30"/>
      <c r="L15" s="31">
        <v>25</v>
      </c>
      <c r="M15" s="1">
        <v>7</v>
      </c>
      <c r="N15" s="1"/>
      <c r="O15" s="1">
        <f t="shared" si="0"/>
        <v>7</v>
      </c>
      <c r="P15" s="32">
        <f t="shared" si="1"/>
        <v>7</v>
      </c>
      <c r="Q15" s="33">
        <v>3</v>
      </c>
      <c r="R15" s="36">
        <v>32</v>
      </c>
      <c r="S15" s="37">
        <v>6</v>
      </c>
      <c r="T15" s="37"/>
      <c r="U15" s="1">
        <f t="shared" si="2"/>
        <v>6</v>
      </c>
      <c r="V15" s="32">
        <f t="shared" si="3"/>
        <v>6</v>
      </c>
      <c r="W15" s="33">
        <v>3</v>
      </c>
      <c r="X15" s="36">
        <v>37</v>
      </c>
      <c r="Y15" s="37">
        <v>7</v>
      </c>
      <c r="Z15" s="37"/>
      <c r="AA15" s="1">
        <f t="shared" si="7"/>
        <v>8</v>
      </c>
      <c r="AB15" s="32">
        <f t="shared" si="8"/>
        <v>8</v>
      </c>
      <c r="AC15" s="33">
        <v>5</v>
      </c>
      <c r="AD15" s="36">
        <v>26</v>
      </c>
      <c r="AE15" s="37">
        <v>6</v>
      </c>
      <c r="AF15" s="37"/>
      <c r="AG15" s="1">
        <f t="shared" si="9"/>
        <v>7</v>
      </c>
      <c r="AH15" s="32">
        <f t="shared" si="10"/>
        <v>7</v>
      </c>
      <c r="AI15" s="33">
        <v>2</v>
      </c>
      <c r="AJ15" s="31">
        <v>30</v>
      </c>
      <c r="AK15" s="1">
        <v>10</v>
      </c>
      <c r="AL15" s="1"/>
      <c r="AM15" s="1">
        <f t="shared" si="11"/>
        <v>10</v>
      </c>
      <c r="AN15" s="32">
        <f t="shared" si="12"/>
        <v>10</v>
      </c>
      <c r="AO15" s="33">
        <v>1</v>
      </c>
      <c r="AP15" s="60">
        <f t="shared" si="4"/>
        <v>7.357142857142857</v>
      </c>
      <c r="AQ15" s="61">
        <f t="shared" si="5"/>
        <v>14</v>
      </c>
      <c r="AR15" s="62">
        <f t="shared" si="6"/>
        <v>7.357142857142857</v>
      </c>
    </row>
    <row r="16" spans="1:44" ht="18">
      <c r="A16" s="23">
        <v>16</v>
      </c>
      <c r="B16" s="38" t="s">
        <v>94</v>
      </c>
      <c r="C16" s="39" t="s">
        <v>370</v>
      </c>
      <c r="D16" s="25" t="s">
        <v>371</v>
      </c>
      <c r="E16" s="26" t="s">
        <v>243</v>
      </c>
      <c r="F16" s="27"/>
      <c r="G16" s="28"/>
      <c r="H16" s="28"/>
      <c r="I16" s="23"/>
      <c r="J16" s="29"/>
      <c r="K16" s="30"/>
      <c r="L16" s="31">
        <v>19</v>
      </c>
      <c r="M16" s="1">
        <v>5</v>
      </c>
      <c r="N16" s="1"/>
      <c r="O16" s="1">
        <f t="shared" si="0"/>
        <v>5</v>
      </c>
      <c r="P16" s="32">
        <f t="shared" si="1"/>
        <v>5</v>
      </c>
      <c r="Q16" s="33">
        <v>3</v>
      </c>
      <c r="R16" s="36">
        <v>28</v>
      </c>
      <c r="S16" s="37">
        <v>4</v>
      </c>
      <c r="T16" s="37"/>
      <c r="U16" s="1">
        <f t="shared" si="2"/>
        <v>5</v>
      </c>
      <c r="V16" s="32">
        <f t="shared" si="3"/>
        <v>5</v>
      </c>
      <c r="W16" s="33">
        <v>3</v>
      </c>
      <c r="X16" s="36">
        <v>34</v>
      </c>
      <c r="Y16" s="37">
        <v>6</v>
      </c>
      <c r="Z16" s="37"/>
      <c r="AA16" s="1">
        <f t="shared" si="7"/>
        <v>7</v>
      </c>
      <c r="AB16" s="32">
        <f t="shared" si="8"/>
        <v>7</v>
      </c>
      <c r="AC16" s="33">
        <v>5</v>
      </c>
      <c r="AD16" s="36">
        <v>23</v>
      </c>
      <c r="AE16" s="37">
        <v>5</v>
      </c>
      <c r="AF16" s="37"/>
      <c r="AG16" s="1">
        <f t="shared" si="9"/>
        <v>6</v>
      </c>
      <c r="AH16" s="32">
        <f t="shared" si="10"/>
        <v>6</v>
      </c>
      <c r="AI16" s="33">
        <v>2</v>
      </c>
      <c r="AJ16" s="31">
        <v>22</v>
      </c>
      <c r="AK16" s="1">
        <v>6</v>
      </c>
      <c r="AL16" s="1"/>
      <c r="AM16" s="1">
        <f t="shared" si="11"/>
        <v>6</v>
      </c>
      <c r="AN16" s="32">
        <f t="shared" si="12"/>
        <v>6</v>
      </c>
      <c r="AO16" s="33">
        <v>1</v>
      </c>
      <c r="AP16" s="60">
        <f t="shared" si="4"/>
        <v>5.928571428571429</v>
      </c>
      <c r="AQ16" s="61">
        <f t="shared" si="5"/>
        <v>14</v>
      </c>
      <c r="AR16" s="62">
        <f t="shared" si="6"/>
        <v>5.928571428571429</v>
      </c>
    </row>
    <row r="17" spans="1:44" ht="18">
      <c r="A17" s="23">
        <v>17</v>
      </c>
      <c r="B17" s="38" t="s">
        <v>94</v>
      </c>
      <c r="C17" s="39" t="s">
        <v>372</v>
      </c>
      <c r="D17" s="25" t="s">
        <v>373</v>
      </c>
      <c r="E17" s="26" t="s">
        <v>374</v>
      </c>
      <c r="F17" s="27"/>
      <c r="G17" s="28"/>
      <c r="H17" s="28"/>
      <c r="I17" s="23"/>
      <c r="J17" s="29"/>
      <c r="K17" s="30"/>
      <c r="L17" s="31">
        <v>26</v>
      </c>
      <c r="M17" s="1">
        <v>7</v>
      </c>
      <c r="N17" s="1"/>
      <c r="O17" s="1">
        <f t="shared" si="0"/>
        <v>8</v>
      </c>
      <c r="P17" s="32">
        <f t="shared" si="1"/>
        <v>8</v>
      </c>
      <c r="Q17" s="33">
        <v>3</v>
      </c>
      <c r="R17" s="36">
        <v>26</v>
      </c>
      <c r="S17" s="37">
        <v>3</v>
      </c>
      <c r="T17" s="37"/>
      <c r="U17" s="1">
        <f t="shared" si="2"/>
        <v>4</v>
      </c>
      <c r="V17" s="32">
        <f t="shared" si="3"/>
        <v>4</v>
      </c>
      <c r="W17" s="33">
        <v>3</v>
      </c>
      <c r="X17" s="36">
        <v>34</v>
      </c>
      <c r="Y17" s="37">
        <v>4</v>
      </c>
      <c r="Z17" s="37"/>
      <c r="AA17" s="1">
        <f t="shared" si="7"/>
        <v>6</v>
      </c>
      <c r="AB17" s="32">
        <f t="shared" si="8"/>
        <v>6</v>
      </c>
      <c r="AC17" s="33">
        <v>5</v>
      </c>
      <c r="AD17" s="36">
        <v>24</v>
      </c>
      <c r="AE17" s="37">
        <v>5</v>
      </c>
      <c r="AF17" s="37"/>
      <c r="AG17" s="1">
        <f t="shared" si="9"/>
        <v>6</v>
      </c>
      <c r="AH17" s="32">
        <f t="shared" si="10"/>
        <v>6</v>
      </c>
      <c r="AI17" s="33">
        <v>2</v>
      </c>
      <c r="AJ17" s="31">
        <v>18</v>
      </c>
      <c r="AK17" s="1">
        <v>2</v>
      </c>
      <c r="AL17" s="47"/>
      <c r="AM17" s="1">
        <f t="shared" si="11"/>
        <v>3</v>
      </c>
      <c r="AN17" s="32">
        <f t="shared" si="12"/>
        <v>3</v>
      </c>
      <c r="AO17" s="33">
        <v>1</v>
      </c>
      <c r="AP17" s="60">
        <f t="shared" si="4"/>
        <v>5.785714285714286</v>
      </c>
      <c r="AQ17" s="61">
        <f t="shared" si="5"/>
        <v>14</v>
      </c>
      <c r="AR17" s="62">
        <f t="shared" si="6"/>
        <v>5.785714285714286</v>
      </c>
    </row>
    <row r="18" spans="1:44" ht="18">
      <c r="A18" s="23">
        <v>18</v>
      </c>
      <c r="B18" s="38" t="s">
        <v>94</v>
      </c>
      <c r="C18" s="39" t="s">
        <v>375</v>
      </c>
      <c r="D18" s="25" t="s">
        <v>63</v>
      </c>
      <c r="E18" s="26" t="s">
        <v>376</v>
      </c>
      <c r="F18" s="27"/>
      <c r="G18" s="28"/>
      <c r="H18" s="28"/>
      <c r="I18" s="23"/>
      <c r="J18" s="29"/>
      <c r="K18" s="30"/>
      <c r="L18" s="31">
        <v>24</v>
      </c>
      <c r="M18" s="1">
        <v>5</v>
      </c>
      <c r="N18" s="1"/>
      <c r="O18" s="1">
        <f t="shared" si="0"/>
        <v>6</v>
      </c>
      <c r="P18" s="32">
        <f t="shared" si="1"/>
        <v>6</v>
      </c>
      <c r="Q18" s="33">
        <v>3</v>
      </c>
      <c r="R18" s="36">
        <v>23</v>
      </c>
      <c r="S18" s="37">
        <v>5</v>
      </c>
      <c r="T18" s="37"/>
      <c r="U18" s="1">
        <f t="shared" si="2"/>
        <v>5</v>
      </c>
      <c r="V18" s="32">
        <f t="shared" si="3"/>
        <v>5</v>
      </c>
      <c r="W18" s="33">
        <v>3</v>
      </c>
      <c r="X18" s="36">
        <v>33</v>
      </c>
      <c r="Y18" s="37">
        <v>3</v>
      </c>
      <c r="Z18" s="37"/>
      <c r="AA18" s="1">
        <f t="shared" si="7"/>
        <v>5</v>
      </c>
      <c r="AB18" s="32">
        <f t="shared" si="8"/>
        <v>5</v>
      </c>
      <c r="AC18" s="33">
        <v>5</v>
      </c>
      <c r="AD18" s="36">
        <v>26</v>
      </c>
      <c r="AE18" s="37">
        <v>5</v>
      </c>
      <c r="AF18" s="37"/>
      <c r="AG18" s="1">
        <f t="shared" si="9"/>
        <v>6</v>
      </c>
      <c r="AH18" s="32">
        <f t="shared" si="10"/>
        <v>6</v>
      </c>
      <c r="AI18" s="33">
        <v>2</v>
      </c>
      <c r="AJ18" s="31">
        <v>18</v>
      </c>
      <c r="AK18" s="1">
        <v>3</v>
      </c>
      <c r="AL18" s="1">
        <v>4</v>
      </c>
      <c r="AM18" s="1">
        <f t="shared" si="11"/>
        <v>4</v>
      </c>
      <c r="AN18" s="32">
        <f t="shared" si="12"/>
        <v>5</v>
      </c>
      <c r="AO18" s="33">
        <v>1</v>
      </c>
      <c r="AP18" s="60">
        <f t="shared" si="4"/>
        <v>5.285714285714286</v>
      </c>
      <c r="AQ18" s="61">
        <f t="shared" si="5"/>
        <v>14</v>
      </c>
      <c r="AR18" s="62">
        <f t="shared" si="6"/>
        <v>5.357142857142857</v>
      </c>
    </row>
    <row r="19" spans="1:44" ht="18">
      <c r="A19" s="23">
        <v>19</v>
      </c>
      <c r="B19" s="38" t="s">
        <v>94</v>
      </c>
      <c r="C19" s="39" t="s">
        <v>377</v>
      </c>
      <c r="D19" s="2" t="s">
        <v>63</v>
      </c>
      <c r="E19" s="3" t="s">
        <v>378</v>
      </c>
      <c r="F19" s="27"/>
      <c r="G19" s="28"/>
      <c r="H19" s="28"/>
      <c r="I19" s="23"/>
      <c r="J19" s="29"/>
      <c r="K19" s="30"/>
      <c r="L19" s="31">
        <v>26</v>
      </c>
      <c r="M19" s="1">
        <v>7</v>
      </c>
      <c r="N19" s="1"/>
      <c r="O19" s="1">
        <f t="shared" si="0"/>
        <v>8</v>
      </c>
      <c r="P19" s="32">
        <f t="shared" si="1"/>
        <v>8</v>
      </c>
      <c r="Q19" s="33">
        <v>3</v>
      </c>
      <c r="R19" s="36">
        <v>32</v>
      </c>
      <c r="S19" s="37">
        <v>4</v>
      </c>
      <c r="T19" s="37"/>
      <c r="U19" s="1">
        <f t="shared" si="2"/>
        <v>5</v>
      </c>
      <c r="V19" s="32">
        <f t="shared" si="3"/>
        <v>5</v>
      </c>
      <c r="W19" s="33">
        <v>3</v>
      </c>
      <c r="X19" s="36">
        <v>35</v>
      </c>
      <c r="Y19" s="37">
        <v>5</v>
      </c>
      <c r="Z19" s="37"/>
      <c r="AA19" s="1">
        <f t="shared" si="7"/>
        <v>7</v>
      </c>
      <c r="AB19" s="32">
        <f t="shared" si="8"/>
        <v>7</v>
      </c>
      <c r="AC19" s="33">
        <v>5</v>
      </c>
      <c r="AD19" s="36">
        <v>27</v>
      </c>
      <c r="AE19" s="37">
        <v>7</v>
      </c>
      <c r="AF19" s="37"/>
      <c r="AG19" s="1">
        <f t="shared" si="9"/>
        <v>8</v>
      </c>
      <c r="AH19" s="32">
        <f t="shared" si="10"/>
        <v>8</v>
      </c>
      <c r="AI19" s="33">
        <v>2</v>
      </c>
      <c r="AJ19" s="31">
        <v>24</v>
      </c>
      <c r="AK19" s="1">
        <v>8</v>
      </c>
      <c r="AL19" s="1"/>
      <c r="AM19" s="1">
        <f t="shared" si="11"/>
        <v>8</v>
      </c>
      <c r="AN19" s="32">
        <f t="shared" si="12"/>
        <v>8</v>
      </c>
      <c r="AO19" s="33">
        <v>1</v>
      </c>
      <c r="AP19" s="60">
        <f t="shared" si="4"/>
        <v>7</v>
      </c>
      <c r="AQ19" s="61">
        <f t="shared" si="5"/>
        <v>14</v>
      </c>
      <c r="AR19" s="62">
        <f t="shared" si="6"/>
        <v>7</v>
      </c>
    </row>
    <row r="20" spans="1:44" ht="18">
      <c r="A20" s="23">
        <v>20</v>
      </c>
      <c r="B20" s="38" t="s">
        <v>94</v>
      </c>
      <c r="C20" s="39" t="s">
        <v>379</v>
      </c>
      <c r="D20" s="25" t="s">
        <v>380</v>
      </c>
      <c r="E20" s="26" t="s">
        <v>378</v>
      </c>
      <c r="F20" s="27"/>
      <c r="G20" s="28"/>
      <c r="H20" s="28"/>
      <c r="I20" s="23"/>
      <c r="J20" s="29"/>
      <c r="K20" s="30"/>
      <c r="L20" s="31">
        <v>25</v>
      </c>
      <c r="M20" s="1">
        <v>5</v>
      </c>
      <c r="N20" s="1"/>
      <c r="O20" s="1">
        <f t="shared" si="0"/>
        <v>6</v>
      </c>
      <c r="P20" s="32">
        <f t="shared" si="1"/>
        <v>6</v>
      </c>
      <c r="Q20" s="33">
        <v>3</v>
      </c>
      <c r="R20" s="36">
        <v>33</v>
      </c>
      <c r="S20" s="37">
        <v>4</v>
      </c>
      <c r="T20" s="37"/>
      <c r="U20" s="1">
        <f t="shared" si="2"/>
        <v>5</v>
      </c>
      <c r="V20" s="32">
        <f t="shared" si="3"/>
        <v>5</v>
      </c>
      <c r="W20" s="33">
        <v>3</v>
      </c>
      <c r="X20" s="36">
        <v>35</v>
      </c>
      <c r="Y20" s="37">
        <v>3</v>
      </c>
      <c r="Z20" s="37"/>
      <c r="AA20" s="1">
        <f t="shared" si="7"/>
        <v>5</v>
      </c>
      <c r="AB20" s="32">
        <f t="shared" si="8"/>
        <v>5</v>
      </c>
      <c r="AC20" s="33">
        <v>5</v>
      </c>
      <c r="AD20" s="36">
        <v>22</v>
      </c>
      <c r="AE20" s="37">
        <v>5</v>
      </c>
      <c r="AF20" s="37"/>
      <c r="AG20" s="1">
        <f t="shared" si="9"/>
        <v>6</v>
      </c>
      <c r="AH20" s="32">
        <f t="shared" si="10"/>
        <v>6</v>
      </c>
      <c r="AI20" s="33">
        <v>2</v>
      </c>
      <c r="AJ20" s="31">
        <v>22</v>
      </c>
      <c r="AK20" s="1">
        <v>8</v>
      </c>
      <c r="AL20" s="1"/>
      <c r="AM20" s="1">
        <f t="shared" si="11"/>
        <v>8</v>
      </c>
      <c r="AN20" s="32">
        <f t="shared" si="12"/>
        <v>8</v>
      </c>
      <c r="AO20" s="33">
        <v>1</v>
      </c>
      <c r="AP20" s="60">
        <f t="shared" si="4"/>
        <v>5.571428571428571</v>
      </c>
      <c r="AQ20" s="61">
        <f t="shared" si="5"/>
        <v>14</v>
      </c>
      <c r="AR20" s="62">
        <f t="shared" si="6"/>
        <v>5.571428571428571</v>
      </c>
    </row>
    <row r="21" spans="1:44" ht="18">
      <c r="A21" s="23">
        <v>21</v>
      </c>
      <c r="B21" s="38" t="s">
        <v>94</v>
      </c>
      <c r="C21" s="39" t="s">
        <v>381</v>
      </c>
      <c r="D21" s="25" t="s">
        <v>382</v>
      </c>
      <c r="E21" s="26" t="s">
        <v>378</v>
      </c>
      <c r="F21" s="27"/>
      <c r="G21" s="28"/>
      <c r="H21" s="28"/>
      <c r="I21" s="23"/>
      <c r="J21" s="29"/>
      <c r="K21" s="30"/>
      <c r="L21" s="31">
        <v>28</v>
      </c>
      <c r="M21" s="1">
        <v>7</v>
      </c>
      <c r="N21" s="1"/>
      <c r="O21" s="1">
        <f aca="true" t="shared" si="13" ref="O21:O28">ROUND((L21*0.1+M21*0.7),0)</f>
        <v>8</v>
      </c>
      <c r="P21" s="32">
        <f aca="true" t="shared" si="14" ref="P21:P28">ROUND(MAX((L21*0.1+M21*0.7),(L21*0.1+N21*0.7)),0)</f>
        <v>8</v>
      </c>
      <c r="Q21" s="33">
        <v>3</v>
      </c>
      <c r="R21" s="36">
        <v>46</v>
      </c>
      <c r="S21" s="37">
        <v>8</v>
      </c>
      <c r="T21" s="37"/>
      <c r="U21" s="1">
        <f aca="true" t="shared" si="15" ref="U21:U28">ROUND((R21*0.1+S21*0.5),0)</f>
        <v>9</v>
      </c>
      <c r="V21" s="32">
        <f aca="true" t="shared" si="16" ref="V21:V28">ROUND(MAX((R21*0.1+S21*0.5),(R21*0.1+T21*0.5)),0)</f>
        <v>9</v>
      </c>
      <c r="W21" s="33">
        <v>3</v>
      </c>
      <c r="X21" s="36">
        <v>37</v>
      </c>
      <c r="Y21" s="37">
        <v>7</v>
      </c>
      <c r="Z21" s="37"/>
      <c r="AA21" s="1">
        <f t="shared" si="7"/>
        <v>8</v>
      </c>
      <c r="AB21" s="32">
        <f t="shared" si="8"/>
        <v>8</v>
      </c>
      <c r="AC21" s="33">
        <v>5</v>
      </c>
      <c r="AD21" s="36">
        <v>27</v>
      </c>
      <c r="AE21" s="37">
        <v>8</v>
      </c>
      <c r="AF21" s="37"/>
      <c r="AG21" s="1">
        <f t="shared" si="9"/>
        <v>8</v>
      </c>
      <c r="AH21" s="32">
        <f t="shared" si="10"/>
        <v>8</v>
      </c>
      <c r="AI21" s="33">
        <v>2</v>
      </c>
      <c r="AJ21" s="31">
        <v>28</v>
      </c>
      <c r="AK21" s="1">
        <v>8</v>
      </c>
      <c r="AL21" s="1"/>
      <c r="AM21" s="1">
        <f t="shared" si="11"/>
        <v>8</v>
      </c>
      <c r="AN21" s="32">
        <f t="shared" si="12"/>
        <v>8</v>
      </c>
      <c r="AO21" s="33">
        <v>1</v>
      </c>
      <c r="AP21" s="60">
        <f t="shared" si="4"/>
        <v>8.214285714285714</v>
      </c>
      <c r="AQ21" s="61">
        <f t="shared" si="5"/>
        <v>14</v>
      </c>
      <c r="AR21" s="62">
        <f t="shared" si="6"/>
        <v>8.214285714285714</v>
      </c>
    </row>
    <row r="22" spans="1:44" ht="18">
      <c r="A22" s="23">
        <v>22</v>
      </c>
      <c r="B22" s="38" t="s">
        <v>94</v>
      </c>
      <c r="C22" s="39" t="s">
        <v>383</v>
      </c>
      <c r="D22" s="25" t="s">
        <v>63</v>
      </c>
      <c r="E22" s="26" t="s">
        <v>80</v>
      </c>
      <c r="F22" s="27"/>
      <c r="G22" s="28"/>
      <c r="H22" s="28"/>
      <c r="I22" s="23"/>
      <c r="J22" s="29"/>
      <c r="K22" s="30"/>
      <c r="L22" s="31">
        <v>22</v>
      </c>
      <c r="M22" s="1">
        <v>7</v>
      </c>
      <c r="N22" s="1"/>
      <c r="O22" s="1">
        <f t="shared" si="13"/>
        <v>7</v>
      </c>
      <c r="P22" s="32">
        <f t="shared" si="14"/>
        <v>7</v>
      </c>
      <c r="Q22" s="33">
        <v>3</v>
      </c>
      <c r="R22" s="36">
        <v>25</v>
      </c>
      <c r="S22" s="37">
        <v>5</v>
      </c>
      <c r="T22" s="37"/>
      <c r="U22" s="1">
        <f t="shared" si="15"/>
        <v>5</v>
      </c>
      <c r="V22" s="32">
        <f t="shared" si="16"/>
        <v>5</v>
      </c>
      <c r="W22" s="33">
        <v>3</v>
      </c>
      <c r="X22" s="36">
        <v>32</v>
      </c>
      <c r="Y22" s="37">
        <v>5</v>
      </c>
      <c r="Z22" s="37"/>
      <c r="AA22" s="1">
        <f t="shared" si="7"/>
        <v>6</v>
      </c>
      <c r="AB22" s="32">
        <f t="shared" si="8"/>
        <v>6</v>
      </c>
      <c r="AC22" s="33">
        <v>5</v>
      </c>
      <c r="AD22" s="36">
        <v>23</v>
      </c>
      <c r="AE22" s="37">
        <v>5</v>
      </c>
      <c r="AF22" s="37"/>
      <c r="AG22" s="1">
        <f t="shared" si="9"/>
        <v>6</v>
      </c>
      <c r="AH22" s="32">
        <f t="shared" si="10"/>
        <v>6</v>
      </c>
      <c r="AI22" s="33">
        <v>2</v>
      </c>
      <c r="AJ22" s="31">
        <v>22</v>
      </c>
      <c r="AK22" s="1">
        <v>8</v>
      </c>
      <c r="AL22" s="1"/>
      <c r="AM22" s="1">
        <f t="shared" si="11"/>
        <v>8</v>
      </c>
      <c r="AN22" s="32">
        <f t="shared" si="12"/>
        <v>8</v>
      </c>
      <c r="AO22" s="33">
        <v>1</v>
      </c>
      <c r="AP22" s="60">
        <f t="shared" si="4"/>
        <v>6.142857142857143</v>
      </c>
      <c r="AQ22" s="61">
        <f t="shared" si="5"/>
        <v>14</v>
      </c>
      <c r="AR22" s="62">
        <f t="shared" si="6"/>
        <v>6.142857142857143</v>
      </c>
    </row>
    <row r="23" spans="1:44" ht="18">
      <c r="A23" s="23">
        <v>23</v>
      </c>
      <c r="B23" s="38" t="s">
        <v>94</v>
      </c>
      <c r="C23" s="39" t="s">
        <v>384</v>
      </c>
      <c r="D23" s="25" t="s">
        <v>385</v>
      </c>
      <c r="E23" s="26" t="s">
        <v>80</v>
      </c>
      <c r="F23" s="27"/>
      <c r="G23" s="28"/>
      <c r="H23" s="28"/>
      <c r="I23" s="23"/>
      <c r="J23" s="29"/>
      <c r="K23" s="30"/>
      <c r="L23" s="31">
        <v>27</v>
      </c>
      <c r="M23" s="1">
        <v>7</v>
      </c>
      <c r="N23" s="1"/>
      <c r="O23" s="1">
        <f t="shared" si="13"/>
        <v>8</v>
      </c>
      <c r="P23" s="32">
        <f t="shared" si="14"/>
        <v>8</v>
      </c>
      <c r="Q23" s="33">
        <v>3</v>
      </c>
      <c r="R23" s="36">
        <v>27</v>
      </c>
      <c r="S23" s="37">
        <v>4</v>
      </c>
      <c r="T23" s="37"/>
      <c r="U23" s="1">
        <f t="shared" si="15"/>
        <v>5</v>
      </c>
      <c r="V23" s="32">
        <f t="shared" si="16"/>
        <v>5</v>
      </c>
      <c r="W23" s="33">
        <v>3</v>
      </c>
      <c r="X23" s="36">
        <v>32</v>
      </c>
      <c r="Y23" s="37">
        <v>3</v>
      </c>
      <c r="Z23" s="37"/>
      <c r="AA23" s="1">
        <f t="shared" si="7"/>
        <v>5</v>
      </c>
      <c r="AB23" s="32">
        <f t="shared" si="8"/>
        <v>5</v>
      </c>
      <c r="AC23" s="33">
        <v>5</v>
      </c>
      <c r="AD23" s="36">
        <v>27</v>
      </c>
      <c r="AE23" s="37">
        <v>5</v>
      </c>
      <c r="AF23" s="37"/>
      <c r="AG23" s="1">
        <f t="shared" si="9"/>
        <v>6</v>
      </c>
      <c r="AH23" s="32">
        <f t="shared" si="10"/>
        <v>6</v>
      </c>
      <c r="AI23" s="33">
        <v>2</v>
      </c>
      <c r="AJ23" s="31">
        <v>24</v>
      </c>
      <c r="AK23" s="1">
        <v>7</v>
      </c>
      <c r="AL23" s="1"/>
      <c r="AM23" s="1">
        <f t="shared" si="11"/>
        <v>7</v>
      </c>
      <c r="AN23" s="32">
        <f t="shared" si="12"/>
        <v>7</v>
      </c>
      <c r="AO23" s="33">
        <v>1</v>
      </c>
      <c r="AP23" s="60">
        <f t="shared" si="4"/>
        <v>5.928571428571429</v>
      </c>
      <c r="AQ23" s="61">
        <f t="shared" si="5"/>
        <v>14</v>
      </c>
      <c r="AR23" s="62">
        <f t="shared" si="6"/>
        <v>5.928571428571429</v>
      </c>
    </row>
    <row r="24" spans="1:44" ht="18">
      <c r="A24" s="23">
        <v>24</v>
      </c>
      <c r="B24" s="38" t="s">
        <v>94</v>
      </c>
      <c r="C24" s="39" t="s">
        <v>386</v>
      </c>
      <c r="D24" s="2" t="s">
        <v>29</v>
      </c>
      <c r="E24" s="3" t="s">
        <v>121</v>
      </c>
      <c r="F24" s="27"/>
      <c r="G24" s="28"/>
      <c r="H24" s="28"/>
      <c r="I24" s="23"/>
      <c r="J24" s="29"/>
      <c r="K24" s="30"/>
      <c r="L24" s="31">
        <v>22</v>
      </c>
      <c r="M24" s="1">
        <v>5</v>
      </c>
      <c r="N24" s="1"/>
      <c r="O24" s="1">
        <f t="shared" si="13"/>
        <v>6</v>
      </c>
      <c r="P24" s="32">
        <f t="shared" si="14"/>
        <v>6</v>
      </c>
      <c r="Q24" s="33">
        <v>3</v>
      </c>
      <c r="R24" s="36">
        <v>30</v>
      </c>
      <c r="S24" s="37">
        <v>4</v>
      </c>
      <c r="T24" s="37"/>
      <c r="U24" s="1">
        <f t="shared" si="15"/>
        <v>5</v>
      </c>
      <c r="V24" s="32">
        <f t="shared" si="16"/>
        <v>5</v>
      </c>
      <c r="W24" s="33">
        <v>3</v>
      </c>
      <c r="X24" s="36">
        <v>33</v>
      </c>
      <c r="Y24" s="37">
        <v>3</v>
      </c>
      <c r="Z24" s="37"/>
      <c r="AA24" s="1">
        <f t="shared" si="7"/>
        <v>5</v>
      </c>
      <c r="AB24" s="32">
        <f t="shared" si="8"/>
        <v>5</v>
      </c>
      <c r="AC24" s="33">
        <v>5</v>
      </c>
      <c r="AD24" s="36">
        <v>26</v>
      </c>
      <c r="AE24" s="37">
        <v>5</v>
      </c>
      <c r="AF24" s="37"/>
      <c r="AG24" s="1">
        <f t="shared" si="9"/>
        <v>6</v>
      </c>
      <c r="AH24" s="32">
        <f t="shared" si="10"/>
        <v>6</v>
      </c>
      <c r="AI24" s="33">
        <v>2</v>
      </c>
      <c r="AJ24" s="31">
        <v>24</v>
      </c>
      <c r="AK24" s="1">
        <v>6</v>
      </c>
      <c r="AL24" s="1"/>
      <c r="AM24" s="1">
        <f t="shared" si="11"/>
        <v>7</v>
      </c>
      <c r="AN24" s="32">
        <f t="shared" si="12"/>
        <v>7</v>
      </c>
      <c r="AO24" s="33">
        <v>1</v>
      </c>
      <c r="AP24" s="60">
        <f t="shared" si="4"/>
        <v>5.5</v>
      </c>
      <c r="AQ24" s="61">
        <f t="shared" si="5"/>
        <v>14</v>
      </c>
      <c r="AR24" s="62">
        <f t="shared" si="6"/>
        <v>5.5</v>
      </c>
    </row>
    <row r="25" spans="1:44" ht="18">
      <c r="A25" s="23">
        <v>25</v>
      </c>
      <c r="B25" s="38" t="s">
        <v>94</v>
      </c>
      <c r="C25" s="39" t="s">
        <v>387</v>
      </c>
      <c r="D25" s="2" t="s">
        <v>29</v>
      </c>
      <c r="E25" s="3" t="s">
        <v>42</v>
      </c>
      <c r="F25" s="27"/>
      <c r="G25" s="28"/>
      <c r="H25" s="28"/>
      <c r="I25" s="23"/>
      <c r="J25" s="29"/>
      <c r="K25" s="30"/>
      <c r="L25" s="31">
        <v>23</v>
      </c>
      <c r="M25" s="1">
        <v>7</v>
      </c>
      <c r="N25" s="1"/>
      <c r="O25" s="1">
        <f t="shared" si="13"/>
        <v>7</v>
      </c>
      <c r="P25" s="32">
        <f t="shared" si="14"/>
        <v>7</v>
      </c>
      <c r="Q25" s="33">
        <v>3</v>
      </c>
      <c r="R25" s="36">
        <v>33</v>
      </c>
      <c r="S25" s="37">
        <v>5</v>
      </c>
      <c r="T25" s="37"/>
      <c r="U25" s="1">
        <f t="shared" si="15"/>
        <v>6</v>
      </c>
      <c r="V25" s="32">
        <f t="shared" si="16"/>
        <v>6</v>
      </c>
      <c r="W25" s="33">
        <v>3</v>
      </c>
      <c r="X25" s="36">
        <v>29</v>
      </c>
      <c r="Y25" s="37">
        <v>5</v>
      </c>
      <c r="Z25" s="37"/>
      <c r="AA25" s="1">
        <f t="shared" si="7"/>
        <v>6</v>
      </c>
      <c r="AB25" s="32">
        <f t="shared" si="8"/>
        <v>6</v>
      </c>
      <c r="AC25" s="33">
        <v>5</v>
      </c>
      <c r="AD25" s="36">
        <v>21</v>
      </c>
      <c r="AE25" s="37">
        <v>6</v>
      </c>
      <c r="AF25" s="37"/>
      <c r="AG25" s="1">
        <f t="shared" si="9"/>
        <v>6</v>
      </c>
      <c r="AH25" s="32">
        <f t="shared" si="10"/>
        <v>6</v>
      </c>
      <c r="AI25" s="33">
        <v>2</v>
      </c>
      <c r="AJ25" s="31">
        <v>17</v>
      </c>
      <c r="AK25" s="1">
        <v>6</v>
      </c>
      <c r="AL25" s="1"/>
      <c r="AM25" s="1">
        <f t="shared" si="11"/>
        <v>6</v>
      </c>
      <c r="AN25" s="32">
        <f t="shared" si="12"/>
        <v>6</v>
      </c>
      <c r="AO25" s="33">
        <v>1</v>
      </c>
      <c r="AP25" s="60">
        <f t="shared" si="4"/>
        <v>6.214285714285714</v>
      </c>
      <c r="AQ25" s="61">
        <f t="shared" si="5"/>
        <v>14</v>
      </c>
      <c r="AR25" s="62">
        <f t="shared" si="6"/>
        <v>6.214285714285714</v>
      </c>
    </row>
    <row r="26" spans="1:44" ht="18">
      <c r="A26" s="23">
        <v>26</v>
      </c>
      <c r="B26" s="38" t="s">
        <v>94</v>
      </c>
      <c r="C26" s="39" t="s">
        <v>388</v>
      </c>
      <c r="D26" s="25" t="s">
        <v>389</v>
      </c>
      <c r="E26" s="26" t="s">
        <v>390</v>
      </c>
      <c r="F26" s="27"/>
      <c r="G26" s="28"/>
      <c r="H26" s="28"/>
      <c r="I26" s="23"/>
      <c r="J26" s="29"/>
      <c r="K26" s="30"/>
      <c r="L26" s="31">
        <v>23</v>
      </c>
      <c r="M26" s="1">
        <v>3</v>
      </c>
      <c r="N26" s="1"/>
      <c r="O26" s="1">
        <f t="shared" si="13"/>
        <v>4</v>
      </c>
      <c r="P26" s="32">
        <f t="shared" si="14"/>
        <v>4</v>
      </c>
      <c r="Q26" s="33">
        <v>3</v>
      </c>
      <c r="R26" s="36">
        <v>26</v>
      </c>
      <c r="S26" s="37">
        <v>3</v>
      </c>
      <c r="T26" s="37"/>
      <c r="U26" s="1">
        <f t="shared" si="15"/>
        <v>4</v>
      </c>
      <c r="V26" s="32">
        <f t="shared" si="16"/>
        <v>4</v>
      </c>
      <c r="W26" s="33">
        <v>3</v>
      </c>
      <c r="X26" s="36">
        <v>34</v>
      </c>
      <c r="Y26" s="37">
        <v>4</v>
      </c>
      <c r="Z26" s="37"/>
      <c r="AA26" s="1">
        <f t="shared" si="7"/>
        <v>6</v>
      </c>
      <c r="AB26" s="32">
        <f t="shared" si="8"/>
        <v>6</v>
      </c>
      <c r="AC26" s="33">
        <v>5</v>
      </c>
      <c r="AD26" s="36">
        <v>27</v>
      </c>
      <c r="AE26" s="37">
        <v>6</v>
      </c>
      <c r="AF26" s="37"/>
      <c r="AG26" s="1">
        <f t="shared" si="9"/>
        <v>7</v>
      </c>
      <c r="AH26" s="32">
        <f t="shared" si="10"/>
        <v>7</v>
      </c>
      <c r="AI26" s="33">
        <v>2</v>
      </c>
      <c r="AJ26" s="31">
        <v>17</v>
      </c>
      <c r="AK26" s="1">
        <v>6</v>
      </c>
      <c r="AL26" s="1"/>
      <c r="AM26" s="1">
        <f t="shared" si="11"/>
        <v>6</v>
      </c>
      <c r="AN26" s="32">
        <f t="shared" si="12"/>
        <v>6</v>
      </c>
      <c r="AO26" s="33">
        <v>1</v>
      </c>
      <c r="AP26" s="60">
        <f t="shared" si="4"/>
        <v>5.285714285714286</v>
      </c>
      <c r="AQ26" s="61">
        <f t="shared" si="5"/>
        <v>14</v>
      </c>
      <c r="AR26" s="62">
        <f t="shared" si="6"/>
        <v>5.285714285714286</v>
      </c>
    </row>
    <row r="27" spans="1:44" ht="18">
      <c r="A27" s="23">
        <v>27</v>
      </c>
      <c r="B27" s="38" t="s">
        <v>94</v>
      </c>
      <c r="C27" s="39" t="s">
        <v>391</v>
      </c>
      <c r="D27" s="25" t="s">
        <v>392</v>
      </c>
      <c r="E27" s="26" t="s">
        <v>393</v>
      </c>
      <c r="F27" s="27"/>
      <c r="G27" s="28"/>
      <c r="H27" s="28"/>
      <c r="I27" s="23"/>
      <c r="J27" s="29"/>
      <c r="K27" s="30"/>
      <c r="L27" s="31">
        <v>26</v>
      </c>
      <c r="M27" s="1">
        <v>6</v>
      </c>
      <c r="N27" s="1"/>
      <c r="O27" s="1">
        <f t="shared" si="13"/>
        <v>7</v>
      </c>
      <c r="P27" s="32">
        <f t="shared" si="14"/>
        <v>7</v>
      </c>
      <c r="Q27" s="33">
        <v>3</v>
      </c>
      <c r="R27" s="36">
        <v>33</v>
      </c>
      <c r="S27" s="37">
        <v>5</v>
      </c>
      <c r="T27" s="37"/>
      <c r="U27" s="1">
        <f t="shared" si="15"/>
        <v>6</v>
      </c>
      <c r="V27" s="32">
        <f t="shared" si="16"/>
        <v>6</v>
      </c>
      <c r="W27" s="33">
        <v>3</v>
      </c>
      <c r="X27" s="36">
        <v>33</v>
      </c>
      <c r="Y27" s="37">
        <v>6</v>
      </c>
      <c r="Z27" s="37"/>
      <c r="AA27" s="1">
        <f t="shared" si="7"/>
        <v>7</v>
      </c>
      <c r="AB27" s="32">
        <f t="shared" si="8"/>
        <v>7</v>
      </c>
      <c r="AC27" s="33">
        <v>5</v>
      </c>
      <c r="AD27" s="36">
        <v>17</v>
      </c>
      <c r="AE27" s="37">
        <v>6</v>
      </c>
      <c r="AF27" s="37"/>
      <c r="AG27" s="1">
        <f t="shared" si="9"/>
        <v>6</v>
      </c>
      <c r="AH27" s="32">
        <f t="shared" si="10"/>
        <v>6</v>
      </c>
      <c r="AI27" s="33">
        <v>2</v>
      </c>
      <c r="AJ27" s="31">
        <v>21</v>
      </c>
      <c r="AK27" s="1">
        <v>7</v>
      </c>
      <c r="AL27" s="1"/>
      <c r="AM27" s="1">
        <f t="shared" si="11"/>
        <v>7</v>
      </c>
      <c r="AN27" s="32">
        <f t="shared" si="12"/>
        <v>7</v>
      </c>
      <c r="AO27" s="33">
        <v>1</v>
      </c>
      <c r="AP27" s="60">
        <f t="shared" si="4"/>
        <v>6.642857142857143</v>
      </c>
      <c r="AQ27" s="61">
        <f t="shared" si="5"/>
        <v>14</v>
      </c>
      <c r="AR27" s="62">
        <f t="shared" si="6"/>
        <v>6.642857142857143</v>
      </c>
    </row>
    <row r="28" spans="1:44" ht="18">
      <c r="A28" s="23">
        <v>28</v>
      </c>
      <c r="B28" s="38" t="s">
        <v>94</v>
      </c>
      <c r="C28" s="39" t="s">
        <v>394</v>
      </c>
      <c r="D28" s="2" t="s">
        <v>395</v>
      </c>
      <c r="E28" s="3" t="s">
        <v>396</v>
      </c>
      <c r="F28" s="27"/>
      <c r="G28" s="28"/>
      <c r="H28" s="28"/>
      <c r="I28" s="23"/>
      <c r="J28" s="29"/>
      <c r="K28" s="30"/>
      <c r="L28" s="31">
        <v>26</v>
      </c>
      <c r="M28" s="1">
        <v>4</v>
      </c>
      <c r="N28" s="1"/>
      <c r="O28" s="1">
        <f t="shared" si="13"/>
        <v>5</v>
      </c>
      <c r="P28" s="32">
        <f t="shared" si="14"/>
        <v>5</v>
      </c>
      <c r="Q28" s="33">
        <v>3</v>
      </c>
      <c r="R28" s="36">
        <v>26</v>
      </c>
      <c r="S28" s="37">
        <v>5</v>
      </c>
      <c r="T28" s="37"/>
      <c r="U28" s="1">
        <f t="shared" si="15"/>
        <v>5</v>
      </c>
      <c r="V28" s="32">
        <f t="shared" si="16"/>
        <v>5</v>
      </c>
      <c r="W28" s="33">
        <v>3</v>
      </c>
      <c r="X28" s="36">
        <v>36</v>
      </c>
      <c r="Y28" s="37">
        <v>5</v>
      </c>
      <c r="Z28" s="37"/>
      <c r="AA28" s="1">
        <f t="shared" si="7"/>
        <v>7</v>
      </c>
      <c r="AB28" s="32">
        <f t="shared" si="8"/>
        <v>7</v>
      </c>
      <c r="AC28" s="33">
        <v>5</v>
      </c>
      <c r="AD28" s="36">
        <v>27</v>
      </c>
      <c r="AE28" s="37">
        <v>6</v>
      </c>
      <c r="AF28" s="37"/>
      <c r="AG28" s="1">
        <f t="shared" si="9"/>
        <v>7</v>
      </c>
      <c r="AH28" s="32">
        <f t="shared" si="10"/>
        <v>7</v>
      </c>
      <c r="AI28" s="33">
        <v>2</v>
      </c>
      <c r="AJ28" s="31">
        <v>20</v>
      </c>
      <c r="AK28" s="1">
        <v>4</v>
      </c>
      <c r="AL28" s="1"/>
      <c r="AM28" s="1">
        <f t="shared" si="11"/>
        <v>5</v>
      </c>
      <c r="AN28" s="32">
        <f t="shared" si="12"/>
        <v>5</v>
      </c>
      <c r="AO28" s="33">
        <v>1</v>
      </c>
      <c r="AP28" s="60">
        <f t="shared" si="4"/>
        <v>6</v>
      </c>
      <c r="AQ28" s="61">
        <f t="shared" si="5"/>
        <v>14</v>
      </c>
      <c r="AR28" s="62">
        <f t="shared" si="6"/>
        <v>6</v>
      </c>
    </row>
    <row r="33" spans="1:41" ht="18">
      <c r="A33" s="23">
        <v>6</v>
      </c>
      <c r="B33" s="38" t="s">
        <v>94</v>
      </c>
      <c r="C33" s="39" t="s">
        <v>349</v>
      </c>
      <c r="D33" s="2" t="s">
        <v>350</v>
      </c>
      <c r="E33" s="3" t="s">
        <v>351</v>
      </c>
      <c r="F33" s="27" t="s">
        <v>445</v>
      </c>
      <c r="G33" s="28"/>
      <c r="H33" s="28"/>
      <c r="I33" s="23"/>
      <c r="J33" s="29"/>
      <c r="K33" s="30"/>
      <c r="L33" s="46"/>
      <c r="M33" s="1"/>
      <c r="N33" s="1"/>
      <c r="O33" s="1">
        <f>ROUND((L33*0.1+M33*0.7),0)</f>
        <v>0</v>
      </c>
      <c r="P33" s="32">
        <f>ROUND(MAX((L33*0.1+M33*0.7),(L33*0.1+N33*0.7)),0)</f>
        <v>0</v>
      </c>
      <c r="Q33" s="33">
        <v>3</v>
      </c>
      <c r="R33" s="46"/>
      <c r="S33" s="37"/>
      <c r="T33" s="37"/>
      <c r="U33" s="1">
        <f>ROUND((R33*0.1+S33*0.5),0)</f>
        <v>0</v>
      </c>
      <c r="V33" s="32">
        <f>ROUND(MAX((R33*0.1+S33*0.5),(R33*0.1+T33*0.5)),0)</f>
        <v>0</v>
      </c>
      <c r="W33" s="33">
        <v>3</v>
      </c>
      <c r="X33" s="46"/>
      <c r="Y33" s="37"/>
      <c r="Z33" s="37"/>
      <c r="AA33" s="1">
        <f>ROUND((X33*0.1+Y33*0.6),0)</f>
        <v>0</v>
      </c>
      <c r="AB33" s="32">
        <f>ROUND(MAX((X33*0.1+Y33*0.6),(X33*0.1+Z33*0.6)),0)</f>
        <v>0</v>
      </c>
      <c r="AC33" s="33">
        <v>5</v>
      </c>
      <c r="AD33" s="46"/>
      <c r="AE33" s="37"/>
      <c r="AF33" s="37"/>
      <c r="AG33" s="1">
        <f>ROUND((AD33*0.1+AE33*0.7),0)</f>
        <v>0</v>
      </c>
      <c r="AH33" s="32">
        <f>ROUND(MAX((AD33*0.1+AE33*0.7),(AD33*0.1+AF33*0.7)),0)</f>
        <v>0</v>
      </c>
      <c r="AI33" s="33">
        <v>2</v>
      </c>
      <c r="AJ33" s="46"/>
      <c r="AK33" s="1"/>
      <c r="AL33" s="1"/>
      <c r="AM33" s="1">
        <f>ROUND((AJ33*0.1+AK33*0.7),0)</f>
        <v>0</v>
      </c>
      <c r="AN33" s="32">
        <f>ROUND(MAX((AJ33*0.1+AK33*0.7),(AJ33*0.1+AL33*0.7)),0)</f>
        <v>0</v>
      </c>
      <c r="AO33" s="33">
        <v>1</v>
      </c>
    </row>
  </sheetData>
  <sheetProtection/>
  <autoFilter ref="A1:BG28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pane xSplit="5" ySplit="1" topLeftCell="W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P2" sqref="AP2"/>
    </sheetView>
  </sheetViews>
  <sheetFormatPr defaultColWidth="9.140625" defaultRowHeight="12.75"/>
  <cols>
    <col min="1" max="1" width="7.57421875" style="13" customWidth="1"/>
    <col min="2" max="2" width="10.7109375" style="13" customWidth="1"/>
    <col min="3" max="3" width="14.8515625" style="13" customWidth="1"/>
    <col min="4" max="4" width="21.7109375" style="13" customWidth="1"/>
    <col min="5" max="6" width="10.7109375" style="13" customWidth="1"/>
    <col min="7" max="7" width="15.8515625" style="13" customWidth="1"/>
    <col min="8" max="8" width="26.7109375" style="13" customWidth="1"/>
    <col min="9" max="10" width="9.140625" style="13" customWidth="1"/>
    <col min="11" max="11" width="10.57421875" style="13" customWidth="1"/>
    <col min="12" max="23" width="5.57421875" style="13" customWidth="1"/>
    <col min="24" max="59" width="5.421875" style="13" customWidth="1"/>
    <col min="60" max="16384" width="9.140625" style="13" customWidth="1"/>
  </cols>
  <sheetData>
    <row r="1" spans="1:44" ht="117.75" customHeight="1">
      <c r="A1" s="4" t="s">
        <v>0</v>
      </c>
      <c r="B1" s="5" t="s">
        <v>2</v>
      </c>
      <c r="C1" s="5" t="s">
        <v>1</v>
      </c>
      <c r="D1" s="5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7" t="s">
        <v>10</v>
      </c>
      <c r="L1" s="8" t="s">
        <v>11</v>
      </c>
      <c r="M1" s="9" t="s">
        <v>12</v>
      </c>
      <c r="N1" s="9" t="s">
        <v>13</v>
      </c>
      <c r="O1" s="10" t="s">
        <v>14</v>
      </c>
      <c r="P1" s="11" t="s">
        <v>15</v>
      </c>
      <c r="Q1" s="12" t="s">
        <v>16</v>
      </c>
      <c r="R1" s="8" t="s">
        <v>11</v>
      </c>
      <c r="S1" s="9" t="s">
        <v>17</v>
      </c>
      <c r="T1" s="9" t="s">
        <v>18</v>
      </c>
      <c r="U1" s="10" t="s">
        <v>19</v>
      </c>
      <c r="V1" s="11" t="s">
        <v>20</v>
      </c>
      <c r="W1" s="12" t="s">
        <v>21</v>
      </c>
      <c r="X1" s="8" t="s">
        <v>11</v>
      </c>
      <c r="Y1" s="9" t="s">
        <v>427</v>
      </c>
      <c r="Z1" s="9" t="s">
        <v>428</v>
      </c>
      <c r="AA1" s="10" t="s">
        <v>429</v>
      </c>
      <c r="AB1" s="11" t="s">
        <v>430</v>
      </c>
      <c r="AC1" s="12" t="s">
        <v>430</v>
      </c>
      <c r="AD1" s="8" t="s">
        <v>11</v>
      </c>
      <c r="AE1" s="9" t="s">
        <v>431</v>
      </c>
      <c r="AF1" s="9" t="s">
        <v>432</v>
      </c>
      <c r="AG1" s="10" t="s">
        <v>433</v>
      </c>
      <c r="AH1" s="11" t="s">
        <v>434</v>
      </c>
      <c r="AI1" s="12" t="s">
        <v>435</v>
      </c>
      <c r="AJ1" s="8" t="s">
        <v>11</v>
      </c>
      <c r="AK1" s="9" t="s">
        <v>436</v>
      </c>
      <c r="AL1" s="9" t="s">
        <v>437</v>
      </c>
      <c r="AM1" s="10" t="s">
        <v>438</v>
      </c>
      <c r="AN1" s="11" t="s">
        <v>439</v>
      </c>
      <c r="AO1" s="12" t="s">
        <v>439</v>
      </c>
      <c r="AP1" s="57" t="s">
        <v>446</v>
      </c>
      <c r="AQ1" s="58" t="s">
        <v>447</v>
      </c>
      <c r="AR1" s="59" t="s">
        <v>448</v>
      </c>
    </row>
    <row r="2" spans="1:44" ht="18">
      <c r="A2" s="14">
        <v>1</v>
      </c>
      <c r="B2" s="38" t="s">
        <v>397</v>
      </c>
      <c r="C2" s="23" t="s">
        <v>398</v>
      </c>
      <c r="D2" s="25" t="s">
        <v>55</v>
      </c>
      <c r="E2" s="26" t="s">
        <v>47</v>
      </c>
      <c r="F2" s="15"/>
      <c r="G2" s="16"/>
      <c r="H2" s="16"/>
      <c r="I2" s="14"/>
      <c r="J2" s="17"/>
      <c r="K2" s="18"/>
      <c r="L2" s="34">
        <v>9</v>
      </c>
      <c r="M2" s="53"/>
      <c r="N2" s="35"/>
      <c r="O2" s="20">
        <f aca="true" t="shared" si="0" ref="O2:O17">ROUND((L2*0.1+M2*0.7),0)</f>
        <v>1</v>
      </c>
      <c r="P2" s="21">
        <f aca="true" t="shared" si="1" ref="P2:P17">ROUND(MAX((L2*0.1+M2*0.7),(L2*0.1+N2*0.7)),0)</f>
        <v>1</v>
      </c>
      <c r="Q2" s="22">
        <v>3</v>
      </c>
      <c r="R2" s="34">
        <v>20</v>
      </c>
      <c r="S2" s="35">
        <v>2</v>
      </c>
      <c r="T2" s="35">
        <v>5</v>
      </c>
      <c r="U2" s="20">
        <f aca="true" t="shared" si="2" ref="U2:U16">ROUND((R2*0.1+S2*0.5),0)</f>
        <v>3</v>
      </c>
      <c r="V2" s="21">
        <f aca="true" t="shared" si="3" ref="V2:V16">ROUND(MAX((R2*0.1+S2*0.5),(R2*0.1+T2*0.5)),0)</f>
        <v>5</v>
      </c>
      <c r="W2" s="22">
        <v>3</v>
      </c>
      <c r="X2" s="52">
        <v>14</v>
      </c>
      <c r="Y2" s="35"/>
      <c r="Z2" s="35"/>
      <c r="AA2" s="20">
        <f aca="true" t="shared" si="4" ref="AA2:AA7">ROUND((X2*0.1+Y2*0.6),0)</f>
        <v>1</v>
      </c>
      <c r="AB2" s="21">
        <f aca="true" t="shared" si="5" ref="AB2:AB7">ROUND(MAX((X2*0.1+Y2*0.6),(X2*0.1+Z2*0.6)),0)</f>
        <v>1</v>
      </c>
      <c r="AC2" s="22">
        <v>5</v>
      </c>
      <c r="AD2" s="52"/>
      <c r="AE2" s="35"/>
      <c r="AF2" s="35"/>
      <c r="AG2" s="20">
        <f aca="true" t="shared" si="6" ref="AG2:AG7">ROUND((AD2*0.1+AE2*0.7),0)</f>
        <v>0</v>
      </c>
      <c r="AH2" s="21">
        <f aca="true" t="shared" si="7" ref="AH2:AH7">ROUND(MAX((AD2*0.1+AE2*0.7),(AD2*0.1+AF2*0.7)),0)</f>
        <v>0</v>
      </c>
      <c r="AI2" s="22">
        <v>2</v>
      </c>
      <c r="AJ2" s="31">
        <v>14</v>
      </c>
      <c r="AK2" s="47"/>
      <c r="AL2" s="47"/>
      <c r="AM2" s="1">
        <f aca="true" t="shared" si="8" ref="AM2:AM7">ROUND((AJ2*0.1+AK2*0.7),0)</f>
        <v>1</v>
      </c>
      <c r="AN2" s="32">
        <f aca="true" t="shared" si="9" ref="AN2:AN7">ROUND(MAX((AJ2*0.1+AK2*0.7),(AJ2*0.1+AL2*0.7)),0)</f>
        <v>1</v>
      </c>
      <c r="AO2" s="33">
        <v>1</v>
      </c>
      <c r="AP2" s="60">
        <f>(O2*Q2+U2*W2+AA2*AC2+AG2*AI2+AM2*AO2)/AQ2</f>
        <v>1.2857142857142858</v>
      </c>
      <c r="AQ2" s="61">
        <f>Q2+AC2+W2+AI2+AO2</f>
        <v>14</v>
      </c>
      <c r="AR2" s="62">
        <f>(P2*Q2+V2*W2+AB2*AC2+AH2*AI2+AN2*AO2)/AQ2</f>
        <v>1.7142857142857142</v>
      </c>
    </row>
    <row r="3" spans="1:44" ht="18">
      <c r="A3" s="23">
        <v>2</v>
      </c>
      <c r="B3" s="38" t="s">
        <v>397</v>
      </c>
      <c r="C3" s="23" t="s">
        <v>399</v>
      </c>
      <c r="D3" s="25" t="s">
        <v>400</v>
      </c>
      <c r="E3" s="26" t="s">
        <v>401</v>
      </c>
      <c r="F3" s="27"/>
      <c r="G3" s="28"/>
      <c r="H3" s="28"/>
      <c r="I3" s="23"/>
      <c r="J3" s="29"/>
      <c r="K3" s="30"/>
      <c r="L3" s="36">
        <v>18</v>
      </c>
      <c r="M3" s="37">
        <v>7</v>
      </c>
      <c r="N3" s="37"/>
      <c r="O3" s="1">
        <f t="shared" si="0"/>
        <v>7</v>
      </c>
      <c r="P3" s="32">
        <f t="shared" si="1"/>
        <v>7</v>
      </c>
      <c r="Q3" s="33">
        <v>3</v>
      </c>
      <c r="R3" s="36">
        <v>30</v>
      </c>
      <c r="S3" s="37">
        <v>6</v>
      </c>
      <c r="T3" s="37"/>
      <c r="U3" s="1">
        <f t="shared" si="2"/>
        <v>6</v>
      </c>
      <c r="V3" s="32">
        <f t="shared" si="3"/>
        <v>6</v>
      </c>
      <c r="W3" s="33">
        <v>3</v>
      </c>
      <c r="X3" s="36">
        <v>33</v>
      </c>
      <c r="Y3" s="37">
        <v>6</v>
      </c>
      <c r="Z3" s="37"/>
      <c r="AA3" s="1">
        <f t="shared" si="4"/>
        <v>7</v>
      </c>
      <c r="AB3" s="32">
        <f t="shared" si="5"/>
        <v>7</v>
      </c>
      <c r="AC3" s="33">
        <v>5</v>
      </c>
      <c r="AD3" s="36">
        <v>23</v>
      </c>
      <c r="AE3" s="37">
        <v>6</v>
      </c>
      <c r="AF3" s="37"/>
      <c r="AG3" s="1">
        <f t="shared" si="6"/>
        <v>7</v>
      </c>
      <c r="AH3" s="32">
        <f t="shared" si="7"/>
        <v>7</v>
      </c>
      <c r="AI3" s="33">
        <v>2</v>
      </c>
      <c r="AJ3" s="31">
        <v>22</v>
      </c>
      <c r="AK3" s="1">
        <v>6</v>
      </c>
      <c r="AL3" s="1"/>
      <c r="AM3" s="1">
        <f t="shared" si="8"/>
        <v>6</v>
      </c>
      <c r="AN3" s="32">
        <f t="shared" si="9"/>
        <v>6</v>
      </c>
      <c r="AO3" s="33">
        <v>1</v>
      </c>
      <c r="AP3" s="60">
        <f aca="true" t="shared" si="10" ref="AP3:AP18">(O3*Q3+U3*W3+AA3*AC3+AG3*AI3+AM3*AO3)/AQ3</f>
        <v>6.714285714285714</v>
      </c>
      <c r="AQ3" s="61">
        <f aca="true" t="shared" si="11" ref="AQ3:AQ18">Q3+AC3+W3+AI3+AO3</f>
        <v>14</v>
      </c>
      <c r="AR3" s="62">
        <f aca="true" t="shared" si="12" ref="AR3:AR18">(P3*Q3+V3*W3+AB3*AC3+AH3*AI3+AN3*AO3)/AQ3</f>
        <v>6.714285714285714</v>
      </c>
    </row>
    <row r="4" spans="1:44" ht="18">
      <c r="A4" s="23">
        <v>3</v>
      </c>
      <c r="B4" s="38" t="s">
        <v>397</v>
      </c>
      <c r="C4" s="23" t="s">
        <v>402</v>
      </c>
      <c r="D4" s="25" t="s">
        <v>403</v>
      </c>
      <c r="E4" s="26" t="s">
        <v>25</v>
      </c>
      <c r="F4" s="27"/>
      <c r="G4" s="28"/>
      <c r="H4" s="28"/>
      <c r="I4" s="23"/>
      <c r="J4" s="29"/>
      <c r="K4" s="30"/>
      <c r="L4" s="36">
        <v>22</v>
      </c>
      <c r="M4" s="37">
        <v>7</v>
      </c>
      <c r="N4" s="37"/>
      <c r="O4" s="1">
        <f t="shared" si="0"/>
        <v>7</v>
      </c>
      <c r="P4" s="32">
        <f t="shared" si="1"/>
        <v>7</v>
      </c>
      <c r="Q4" s="33">
        <v>3</v>
      </c>
      <c r="R4" s="36">
        <v>38</v>
      </c>
      <c r="S4" s="37">
        <v>6</v>
      </c>
      <c r="T4" s="37"/>
      <c r="U4" s="1">
        <f t="shared" si="2"/>
        <v>7</v>
      </c>
      <c r="V4" s="32">
        <f t="shared" si="3"/>
        <v>7</v>
      </c>
      <c r="W4" s="33">
        <v>3</v>
      </c>
      <c r="X4" s="36">
        <v>34</v>
      </c>
      <c r="Y4" s="37">
        <v>8</v>
      </c>
      <c r="Z4" s="37"/>
      <c r="AA4" s="1">
        <f t="shared" si="4"/>
        <v>8</v>
      </c>
      <c r="AB4" s="32">
        <f t="shared" si="5"/>
        <v>8</v>
      </c>
      <c r="AC4" s="33">
        <v>5</v>
      </c>
      <c r="AD4" s="36">
        <v>25</v>
      </c>
      <c r="AE4" s="37">
        <v>7</v>
      </c>
      <c r="AF4" s="37"/>
      <c r="AG4" s="1">
        <f t="shared" si="6"/>
        <v>7</v>
      </c>
      <c r="AH4" s="32">
        <f t="shared" si="7"/>
        <v>7</v>
      </c>
      <c r="AI4" s="33">
        <v>2</v>
      </c>
      <c r="AJ4" s="31">
        <v>20</v>
      </c>
      <c r="AK4" s="1">
        <v>9</v>
      </c>
      <c r="AL4" s="1"/>
      <c r="AM4" s="1">
        <f t="shared" si="8"/>
        <v>8</v>
      </c>
      <c r="AN4" s="32">
        <f t="shared" si="9"/>
        <v>8</v>
      </c>
      <c r="AO4" s="33">
        <v>1</v>
      </c>
      <c r="AP4" s="60">
        <f t="shared" si="10"/>
        <v>7.428571428571429</v>
      </c>
      <c r="AQ4" s="61">
        <f t="shared" si="11"/>
        <v>14</v>
      </c>
      <c r="AR4" s="62">
        <f t="shared" si="12"/>
        <v>7.428571428571429</v>
      </c>
    </row>
    <row r="5" spans="1:44" ht="18">
      <c r="A5" s="23">
        <v>4</v>
      </c>
      <c r="B5" s="38" t="s">
        <v>397</v>
      </c>
      <c r="C5" s="23" t="s">
        <v>404</v>
      </c>
      <c r="D5" s="25" t="s">
        <v>405</v>
      </c>
      <c r="E5" s="26" t="s">
        <v>406</v>
      </c>
      <c r="F5" s="27"/>
      <c r="G5" s="28"/>
      <c r="H5" s="28"/>
      <c r="I5" s="23"/>
      <c r="J5" s="29"/>
      <c r="K5" s="30"/>
      <c r="L5" s="36">
        <v>25</v>
      </c>
      <c r="M5" s="37">
        <v>7</v>
      </c>
      <c r="N5" s="37"/>
      <c r="O5" s="1">
        <f t="shared" si="0"/>
        <v>7</v>
      </c>
      <c r="P5" s="32">
        <f t="shared" si="1"/>
        <v>7</v>
      </c>
      <c r="Q5" s="33">
        <v>3</v>
      </c>
      <c r="R5" s="36">
        <v>21</v>
      </c>
      <c r="S5" s="37">
        <v>2</v>
      </c>
      <c r="T5" s="37">
        <v>5</v>
      </c>
      <c r="U5" s="1">
        <f t="shared" si="2"/>
        <v>3</v>
      </c>
      <c r="V5" s="32">
        <f t="shared" si="3"/>
        <v>5</v>
      </c>
      <c r="W5" s="33">
        <v>3</v>
      </c>
      <c r="X5" s="36">
        <v>20</v>
      </c>
      <c r="Y5" s="37">
        <v>5</v>
      </c>
      <c r="Z5" s="37"/>
      <c r="AA5" s="1">
        <f t="shared" si="4"/>
        <v>5</v>
      </c>
      <c r="AB5" s="32">
        <f t="shared" si="5"/>
        <v>5</v>
      </c>
      <c r="AC5" s="33">
        <v>5</v>
      </c>
      <c r="AD5" s="36">
        <v>22</v>
      </c>
      <c r="AE5" s="37">
        <v>6</v>
      </c>
      <c r="AF5" s="37"/>
      <c r="AG5" s="1">
        <f t="shared" si="6"/>
        <v>6</v>
      </c>
      <c r="AH5" s="32">
        <f t="shared" si="7"/>
        <v>6</v>
      </c>
      <c r="AI5" s="33">
        <v>2</v>
      </c>
      <c r="AJ5" s="31">
        <v>16</v>
      </c>
      <c r="AK5" s="1">
        <v>5</v>
      </c>
      <c r="AL5" s="1"/>
      <c r="AM5" s="1">
        <f t="shared" si="8"/>
        <v>5</v>
      </c>
      <c r="AN5" s="32">
        <f t="shared" si="9"/>
        <v>5</v>
      </c>
      <c r="AO5" s="33">
        <v>1</v>
      </c>
      <c r="AP5" s="60">
        <f t="shared" si="10"/>
        <v>5.142857142857143</v>
      </c>
      <c r="AQ5" s="61">
        <f t="shared" si="11"/>
        <v>14</v>
      </c>
      <c r="AR5" s="62">
        <f t="shared" si="12"/>
        <v>5.571428571428571</v>
      </c>
    </row>
    <row r="6" spans="1:44" ht="18">
      <c r="A6" s="23">
        <v>5</v>
      </c>
      <c r="B6" s="38" t="s">
        <v>397</v>
      </c>
      <c r="C6" s="23" t="s">
        <v>407</v>
      </c>
      <c r="D6" s="25" t="s">
        <v>88</v>
      </c>
      <c r="E6" s="26" t="s">
        <v>110</v>
      </c>
      <c r="F6" s="27"/>
      <c r="G6" s="28"/>
      <c r="H6" s="28"/>
      <c r="I6" s="23"/>
      <c r="J6" s="29"/>
      <c r="K6" s="30"/>
      <c r="L6" s="36">
        <v>21</v>
      </c>
      <c r="M6" s="37">
        <v>5</v>
      </c>
      <c r="N6" s="37"/>
      <c r="O6" s="1">
        <f t="shared" si="0"/>
        <v>6</v>
      </c>
      <c r="P6" s="32">
        <f t="shared" si="1"/>
        <v>6</v>
      </c>
      <c r="Q6" s="33">
        <v>3</v>
      </c>
      <c r="R6" s="36">
        <v>28</v>
      </c>
      <c r="S6" s="37">
        <v>3</v>
      </c>
      <c r="T6" s="37">
        <v>5</v>
      </c>
      <c r="U6" s="1">
        <f t="shared" si="2"/>
        <v>4</v>
      </c>
      <c r="V6" s="32">
        <f t="shared" si="3"/>
        <v>5</v>
      </c>
      <c r="W6" s="33">
        <v>3</v>
      </c>
      <c r="X6" s="36">
        <v>31</v>
      </c>
      <c r="Y6" s="37">
        <v>4</v>
      </c>
      <c r="Z6" s="37"/>
      <c r="AA6" s="1">
        <f t="shared" si="4"/>
        <v>6</v>
      </c>
      <c r="AB6" s="32">
        <f t="shared" si="5"/>
        <v>6</v>
      </c>
      <c r="AC6" s="33">
        <v>5</v>
      </c>
      <c r="AD6" s="36">
        <v>22</v>
      </c>
      <c r="AE6" s="37">
        <v>5</v>
      </c>
      <c r="AF6" s="37"/>
      <c r="AG6" s="1">
        <f t="shared" si="6"/>
        <v>6</v>
      </c>
      <c r="AH6" s="32">
        <f t="shared" si="7"/>
        <v>6</v>
      </c>
      <c r="AI6" s="33">
        <v>2</v>
      </c>
      <c r="AJ6" s="31">
        <v>24</v>
      </c>
      <c r="AK6" s="1">
        <v>9</v>
      </c>
      <c r="AL6" s="1"/>
      <c r="AM6" s="1">
        <f t="shared" si="8"/>
        <v>9</v>
      </c>
      <c r="AN6" s="32">
        <f t="shared" si="9"/>
        <v>9</v>
      </c>
      <c r="AO6" s="33">
        <v>1</v>
      </c>
      <c r="AP6" s="60">
        <f t="shared" si="10"/>
        <v>5.785714285714286</v>
      </c>
      <c r="AQ6" s="61">
        <f t="shared" si="11"/>
        <v>14</v>
      </c>
      <c r="AR6" s="62">
        <f t="shared" si="12"/>
        <v>6</v>
      </c>
    </row>
    <row r="7" spans="1:44" ht="18">
      <c r="A7" s="23">
        <v>6</v>
      </c>
      <c r="B7" s="38" t="s">
        <v>397</v>
      </c>
      <c r="C7" s="23" t="s">
        <v>408</v>
      </c>
      <c r="D7" s="25" t="s">
        <v>112</v>
      </c>
      <c r="E7" s="26" t="s">
        <v>409</v>
      </c>
      <c r="F7" s="27"/>
      <c r="G7" s="28"/>
      <c r="H7" s="28"/>
      <c r="I7" s="23"/>
      <c r="J7" s="29"/>
      <c r="K7" s="30"/>
      <c r="L7" s="46">
        <v>4</v>
      </c>
      <c r="M7" s="37"/>
      <c r="N7" s="37"/>
      <c r="O7" s="1">
        <f t="shared" si="0"/>
        <v>0</v>
      </c>
      <c r="P7" s="32">
        <f t="shared" si="1"/>
        <v>0</v>
      </c>
      <c r="Q7" s="33">
        <v>3</v>
      </c>
      <c r="R7" s="46"/>
      <c r="S7" s="37"/>
      <c r="T7" s="37"/>
      <c r="U7" s="1">
        <f t="shared" si="2"/>
        <v>0</v>
      </c>
      <c r="V7" s="32">
        <f t="shared" si="3"/>
        <v>0</v>
      </c>
      <c r="W7" s="33">
        <v>3</v>
      </c>
      <c r="X7" s="46">
        <v>10</v>
      </c>
      <c r="Y7" s="37"/>
      <c r="Z7" s="37"/>
      <c r="AA7" s="1">
        <f t="shared" si="4"/>
        <v>1</v>
      </c>
      <c r="AB7" s="32">
        <f t="shared" si="5"/>
        <v>1</v>
      </c>
      <c r="AC7" s="33">
        <v>5</v>
      </c>
      <c r="AD7" s="46"/>
      <c r="AE7" s="37"/>
      <c r="AF7" s="37"/>
      <c r="AG7" s="1">
        <f t="shared" si="6"/>
        <v>0</v>
      </c>
      <c r="AH7" s="32">
        <f t="shared" si="7"/>
        <v>0</v>
      </c>
      <c r="AI7" s="33">
        <v>2</v>
      </c>
      <c r="AJ7" s="31">
        <v>16</v>
      </c>
      <c r="AK7" s="47"/>
      <c r="AL7" s="47"/>
      <c r="AM7" s="1">
        <f t="shared" si="8"/>
        <v>2</v>
      </c>
      <c r="AN7" s="32">
        <f t="shared" si="9"/>
        <v>2</v>
      </c>
      <c r="AO7" s="33">
        <v>1</v>
      </c>
      <c r="AP7" s="60">
        <f t="shared" si="10"/>
        <v>0.5</v>
      </c>
      <c r="AQ7" s="61">
        <f t="shared" si="11"/>
        <v>14</v>
      </c>
      <c r="AR7" s="62">
        <f t="shared" si="12"/>
        <v>0.5</v>
      </c>
    </row>
    <row r="8" spans="1:44" ht="18">
      <c r="A8" s="23">
        <v>7</v>
      </c>
      <c r="B8" s="38" t="s">
        <v>397</v>
      </c>
      <c r="C8" s="23" t="s">
        <v>410</v>
      </c>
      <c r="D8" s="25" t="s">
        <v>411</v>
      </c>
      <c r="E8" s="26" t="s">
        <v>114</v>
      </c>
      <c r="F8" s="27"/>
      <c r="G8" s="28"/>
      <c r="H8" s="28"/>
      <c r="I8" s="23"/>
      <c r="J8" s="29"/>
      <c r="K8" s="30"/>
      <c r="L8" s="36">
        <v>19</v>
      </c>
      <c r="M8" s="37">
        <v>7</v>
      </c>
      <c r="N8" s="37"/>
      <c r="O8" s="1">
        <f t="shared" si="0"/>
        <v>7</v>
      </c>
      <c r="P8" s="32">
        <f t="shared" si="1"/>
        <v>7</v>
      </c>
      <c r="Q8" s="33">
        <v>3</v>
      </c>
      <c r="R8" s="36">
        <v>20</v>
      </c>
      <c r="S8" s="37">
        <v>4</v>
      </c>
      <c r="T8" s="37">
        <v>5</v>
      </c>
      <c r="U8" s="1">
        <f t="shared" si="2"/>
        <v>4</v>
      </c>
      <c r="V8" s="32">
        <f t="shared" si="3"/>
        <v>5</v>
      </c>
      <c r="W8" s="33">
        <v>3</v>
      </c>
      <c r="X8" s="36">
        <v>32</v>
      </c>
      <c r="Y8" s="37">
        <v>4</v>
      </c>
      <c r="Z8" s="37"/>
      <c r="AA8" s="1">
        <f aca="true" t="shared" si="13" ref="AA8:AA18">ROUND((X8*0.1+Y8*0.6),0)</f>
        <v>6</v>
      </c>
      <c r="AB8" s="32">
        <f aca="true" t="shared" si="14" ref="AB8:AB18">ROUND(MAX((X8*0.1+Y8*0.6),(X8*0.1+Z8*0.6)),0)</f>
        <v>6</v>
      </c>
      <c r="AC8" s="33">
        <v>5</v>
      </c>
      <c r="AD8" s="36">
        <v>19</v>
      </c>
      <c r="AE8" s="37">
        <v>6</v>
      </c>
      <c r="AF8" s="37"/>
      <c r="AG8" s="1">
        <f aca="true" t="shared" si="15" ref="AG8:AG18">ROUND((AD8*0.1+AE8*0.7),0)</f>
        <v>6</v>
      </c>
      <c r="AH8" s="32">
        <f aca="true" t="shared" si="16" ref="AH8:AH18">ROUND(MAX((AD8*0.1+AE8*0.7),(AD8*0.1+AF8*0.7)),0)</f>
        <v>6</v>
      </c>
      <c r="AI8" s="33">
        <v>2</v>
      </c>
      <c r="AJ8" s="31">
        <v>18</v>
      </c>
      <c r="AK8" s="1">
        <v>8</v>
      </c>
      <c r="AL8" s="1"/>
      <c r="AM8" s="1">
        <f aca="true" t="shared" si="17" ref="AM8:AM18">ROUND((AJ8*0.1+AK8*0.7),0)</f>
        <v>7</v>
      </c>
      <c r="AN8" s="32">
        <f aca="true" t="shared" si="18" ref="AN8:AN18">ROUND(MAX((AJ8*0.1+AK8*0.7),(AJ8*0.1+AL8*0.7)),0)</f>
        <v>7</v>
      </c>
      <c r="AO8" s="33">
        <v>1</v>
      </c>
      <c r="AP8" s="60">
        <f t="shared" si="10"/>
        <v>5.857142857142857</v>
      </c>
      <c r="AQ8" s="61">
        <f t="shared" si="11"/>
        <v>14</v>
      </c>
      <c r="AR8" s="62">
        <f t="shared" si="12"/>
        <v>6.071428571428571</v>
      </c>
    </row>
    <row r="9" spans="1:44" ht="18">
      <c r="A9" s="23">
        <v>8</v>
      </c>
      <c r="B9" s="38" t="s">
        <v>397</v>
      </c>
      <c r="C9" s="23" t="s">
        <v>412</v>
      </c>
      <c r="D9" s="25" t="s">
        <v>413</v>
      </c>
      <c r="E9" s="26" t="s">
        <v>32</v>
      </c>
      <c r="F9" s="27"/>
      <c r="G9" s="28"/>
      <c r="H9" s="28"/>
      <c r="I9" s="23"/>
      <c r="J9" s="29"/>
      <c r="K9" s="30"/>
      <c r="L9" s="36">
        <v>17</v>
      </c>
      <c r="M9" s="37">
        <v>3</v>
      </c>
      <c r="N9" s="37"/>
      <c r="O9" s="1">
        <f t="shared" si="0"/>
        <v>4</v>
      </c>
      <c r="P9" s="32">
        <f t="shared" si="1"/>
        <v>4</v>
      </c>
      <c r="Q9" s="33">
        <v>3</v>
      </c>
      <c r="R9" s="36">
        <v>27</v>
      </c>
      <c r="S9" s="37">
        <v>5</v>
      </c>
      <c r="T9" s="37"/>
      <c r="U9" s="1">
        <f t="shared" si="2"/>
        <v>5</v>
      </c>
      <c r="V9" s="32">
        <f t="shared" si="3"/>
        <v>5</v>
      </c>
      <c r="W9" s="33">
        <v>3</v>
      </c>
      <c r="X9" s="36">
        <v>36</v>
      </c>
      <c r="Y9" s="37">
        <v>4</v>
      </c>
      <c r="Z9" s="37"/>
      <c r="AA9" s="1">
        <f t="shared" si="13"/>
        <v>6</v>
      </c>
      <c r="AB9" s="32">
        <f t="shared" si="14"/>
        <v>6</v>
      </c>
      <c r="AC9" s="33">
        <v>5</v>
      </c>
      <c r="AD9" s="36">
        <v>25</v>
      </c>
      <c r="AE9" s="37">
        <v>6</v>
      </c>
      <c r="AF9" s="37"/>
      <c r="AG9" s="1">
        <f t="shared" si="15"/>
        <v>7</v>
      </c>
      <c r="AH9" s="32">
        <f t="shared" si="16"/>
        <v>7</v>
      </c>
      <c r="AI9" s="33">
        <v>2</v>
      </c>
      <c r="AJ9" s="31">
        <v>28</v>
      </c>
      <c r="AK9" s="1">
        <v>9</v>
      </c>
      <c r="AL9" s="1"/>
      <c r="AM9" s="1">
        <f t="shared" si="17"/>
        <v>9</v>
      </c>
      <c r="AN9" s="32">
        <f t="shared" si="18"/>
        <v>9</v>
      </c>
      <c r="AO9" s="33">
        <v>1</v>
      </c>
      <c r="AP9" s="60">
        <f t="shared" si="10"/>
        <v>5.714285714285714</v>
      </c>
      <c r="AQ9" s="61">
        <f t="shared" si="11"/>
        <v>14</v>
      </c>
      <c r="AR9" s="62">
        <f t="shared" si="12"/>
        <v>5.714285714285714</v>
      </c>
    </row>
    <row r="10" spans="1:44" ht="18">
      <c r="A10" s="23">
        <v>9</v>
      </c>
      <c r="B10" s="38" t="s">
        <v>397</v>
      </c>
      <c r="C10" s="23" t="s">
        <v>414</v>
      </c>
      <c r="D10" s="25" t="s">
        <v>415</v>
      </c>
      <c r="E10" s="26" t="s">
        <v>416</v>
      </c>
      <c r="F10" s="27"/>
      <c r="G10" s="28"/>
      <c r="H10" s="28"/>
      <c r="I10" s="23"/>
      <c r="J10" s="29"/>
      <c r="K10" s="30"/>
      <c r="L10" s="36">
        <v>21</v>
      </c>
      <c r="M10" s="37">
        <v>7</v>
      </c>
      <c r="N10" s="37"/>
      <c r="O10" s="1">
        <f t="shared" si="0"/>
        <v>7</v>
      </c>
      <c r="P10" s="32">
        <f t="shared" si="1"/>
        <v>7</v>
      </c>
      <c r="Q10" s="33">
        <v>3</v>
      </c>
      <c r="R10" s="36">
        <v>26</v>
      </c>
      <c r="S10" s="37">
        <v>3</v>
      </c>
      <c r="T10" s="37">
        <v>4</v>
      </c>
      <c r="U10" s="1">
        <f t="shared" si="2"/>
        <v>4</v>
      </c>
      <c r="V10" s="32">
        <f t="shared" si="3"/>
        <v>5</v>
      </c>
      <c r="W10" s="33">
        <v>3</v>
      </c>
      <c r="X10" s="36">
        <v>25</v>
      </c>
      <c r="Y10" s="37">
        <v>5</v>
      </c>
      <c r="Z10" s="37"/>
      <c r="AA10" s="1">
        <f t="shared" si="13"/>
        <v>6</v>
      </c>
      <c r="AB10" s="32">
        <f t="shared" si="14"/>
        <v>6</v>
      </c>
      <c r="AC10" s="33">
        <v>5</v>
      </c>
      <c r="AD10" s="36">
        <v>22</v>
      </c>
      <c r="AE10" s="37">
        <v>5</v>
      </c>
      <c r="AF10" s="37"/>
      <c r="AG10" s="1">
        <f t="shared" si="15"/>
        <v>6</v>
      </c>
      <c r="AH10" s="32">
        <f t="shared" si="16"/>
        <v>6</v>
      </c>
      <c r="AI10" s="33">
        <v>2</v>
      </c>
      <c r="AJ10" s="31">
        <v>18</v>
      </c>
      <c r="AK10" s="1">
        <v>4</v>
      </c>
      <c r="AL10" s="1"/>
      <c r="AM10" s="1">
        <f t="shared" si="17"/>
        <v>5</v>
      </c>
      <c r="AN10" s="32">
        <f t="shared" si="18"/>
        <v>5</v>
      </c>
      <c r="AO10" s="33">
        <v>1</v>
      </c>
      <c r="AP10" s="60">
        <f t="shared" si="10"/>
        <v>5.714285714285714</v>
      </c>
      <c r="AQ10" s="61">
        <f t="shared" si="11"/>
        <v>14</v>
      </c>
      <c r="AR10" s="62">
        <f t="shared" si="12"/>
        <v>5.928571428571429</v>
      </c>
    </row>
    <row r="11" spans="1:44" ht="18">
      <c r="A11" s="23">
        <v>10</v>
      </c>
      <c r="B11" s="38" t="s">
        <v>397</v>
      </c>
      <c r="C11" s="23" t="s">
        <v>417</v>
      </c>
      <c r="D11" s="25" t="s">
        <v>79</v>
      </c>
      <c r="E11" s="26" t="s">
        <v>111</v>
      </c>
      <c r="F11" s="27"/>
      <c r="G11" s="28"/>
      <c r="H11" s="28"/>
      <c r="I11" s="23"/>
      <c r="J11" s="29"/>
      <c r="K11" s="30"/>
      <c r="L11" s="46">
        <v>4</v>
      </c>
      <c r="M11" s="37"/>
      <c r="N11" s="37"/>
      <c r="O11" s="1">
        <f t="shared" si="0"/>
        <v>0</v>
      </c>
      <c r="P11" s="32">
        <f t="shared" si="1"/>
        <v>0</v>
      </c>
      <c r="Q11" s="33">
        <v>3</v>
      </c>
      <c r="R11" s="46"/>
      <c r="S11" s="37"/>
      <c r="T11" s="37"/>
      <c r="U11" s="1">
        <f t="shared" si="2"/>
        <v>0</v>
      </c>
      <c r="V11" s="32">
        <f t="shared" si="3"/>
        <v>0</v>
      </c>
      <c r="W11" s="33">
        <v>3</v>
      </c>
      <c r="X11" s="36">
        <v>20</v>
      </c>
      <c r="Y11" s="37">
        <v>3</v>
      </c>
      <c r="Z11" s="37"/>
      <c r="AA11" s="1">
        <f t="shared" si="13"/>
        <v>4</v>
      </c>
      <c r="AB11" s="32">
        <f t="shared" si="14"/>
        <v>4</v>
      </c>
      <c r="AC11" s="33">
        <v>5</v>
      </c>
      <c r="AD11" s="36">
        <v>22</v>
      </c>
      <c r="AE11" s="37">
        <v>5</v>
      </c>
      <c r="AF11" s="37"/>
      <c r="AG11" s="1">
        <f t="shared" si="15"/>
        <v>6</v>
      </c>
      <c r="AH11" s="32">
        <f t="shared" si="16"/>
        <v>6</v>
      </c>
      <c r="AI11" s="33">
        <v>2</v>
      </c>
      <c r="AJ11" s="46"/>
      <c r="AK11" s="1"/>
      <c r="AL11" s="1"/>
      <c r="AM11" s="1">
        <f t="shared" si="17"/>
        <v>0</v>
      </c>
      <c r="AN11" s="32">
        <f t="shared" si="18"/>
        <v>0</v>
      </c>
      <c r="AO11" s="33">
        <v>1</v>
      </c>
      <c r="AP11" s="60">
        <f t="shared" si="10"/>
        <v>2.2857142857142856</v>
      </c>
      <c r="AQ11" s="61">
        <f t="shared" si="11"/>
        <v>14</v>
      </c>
      <c r="AR11" s="62">
        <f t="shared" si="12"/>
        <v>2.2857142857142856</v>
      </c>
    </row>
    <row r="12" spans="1:44" ht="18">
      <c r="A12" s="23">
        <v>11</v>
      </c>
      <c r="B12" s="38" t="s">
        <v>397</v>
      </c>
      <c r="C12" s="23" t="s">
        <v>418</v>
      </c>
      <c r="D12" s="25" t="s">
        <v>113</v>
      </c>
      <c r="E12" s="26" t="s">
        <v>115</v>
      </c>
      <c r="F12" s="27"/>
      <c r="G12" s="28"/>
      <c r="H12" s="28"/>
      <c r="I12" s="23"/>
      <c r="J12" s="29"/>
      <c r="K12" s="30"/>
      <c r="L12" s="46">
        <v>6</v>
      </c>
      <c r="M12" s="37"/>
      <c r="N12" s="37"/>
      <c r="O12" s="1">
        <f t="shared" si="0"/>
        <v>1</v>
      </c>
      <c r="P12" s="32">
        <f t="shared" si="1"/>
        <v>1</v>
      </c>
      <c r="Q12" s="33">
        <v>3</v>
      </c>
      <c r="R12" s="46"/>
      <c r="S12" s="37"/>
      <c r="T12" s="37"/>
      <c r="U12" s="1">
        <f t="shared" si="2"/>
        <v>0</v>
      </c>
      <c r="V12" s="32">
        <f t="shared" si="3"/>
        <v>0</v>
      </c>
      <c r="W12" s="33">
        <v>3</v>
      </c>
      <c r="X12" s="46">
        <v>5</v>
      </c>
      <c r="Y12" s="37"/>
      <c r="Z12" s="37"/>
      <c r="AA12" s="1">
        <f t="shared" si="13"/>
        <v>1</v>
      </c>
      <c r="AB12" s="32">
        <f t="shared" si="14"/>
        <v>1</v>
      </c>
      <c r="AC12" s="33">
        <v>5</v>
      </c>
      <c r="AD12" s="46"/>
      <c r="AE12" s="37"/>
      <c r="AF12" s="37"/>
      <c r="AG12" s="1">
        <f t="shared" si="15"/>
        <v>0</v>
      </c>
      <c r="AH12" s="32">
        <f t="shared" si="16"/>
        <v>0</v>
      </c>
      <c r="AI12" s="33">
        <v>2</v>
      </c>
      <c r="AJ12" s="31">
        <v>18</v>
      </c>
      <c r="AK12" s="47"/>
      <c r="AL12" s="47"/>
      <c r="AM12" s="1">
        <f t="shared" si="17"/>
        <v>2</v>
      </c>
      <c r="AN12" s="32">
        <f t="shared" si="18"/>
        <v>2</v>
      </c>
      <c r="AO12" s="33">
        <v>1</v>
      </c>
      <c r="AP12" s="60">
        <f t="shared" si="10"/>
        <v>0.7142857142857143</v>
      </c>
      <c r="AQ12" s="61">
        <f t="shared" si="11"/>
        <v>14</v>
      </c>
      <c r="AR12" s="62">
        <f t="shared" si="12"/>
        <v>0.7142857142857143</v>
      </c>
    </row>
    <row r="13" spans="1:44" ht="18">
      <c r="A13" s="23">
        <v>12</v>
      </c>
      <c r="B13" s="38" t="s">
        <v>397</v>
      </c>
      <c r="C13" s="23" t="s">
        <v>419</v>
      </c>
      <c r="D13" s="25" t="s">
        <v>88</v>
      </c>
      <c r="E13" s="26" t="s">
        <v>105</v>
      </c>
      <c r="F13" s="27"/>
      <c r="G13" s="28"/>
      <c r="H13" s="28"/>
      <c r="I13" s="23"/>
      <c r="J13" s="29"/>
      <c r="K13" s="30"/>
      <c r="L13" s="36">
        <v>17</v>
      </c>
      <c r="M13" s="37">
        <v>5</v>
      </c>
      <c r="N13" s="37"/>
      <c r="O13" s="1">
        <f t="shared" si="0"/>
        <v>5</v>
      </c>
      <c r="P13" s="32">
        <f t="shared" si="1"/>
        <v>5</v>
      </c>
      <c r="Q13" s="33">
        <v>3</v>
      </c>
      <c r="R13" s="36">
        <v>28</v>
      </c>
      <c r="S13" s="37">
        <v>5</v>
      </c>
      <c r="T13" s="37"/>
      <c r="U13" s="1">
        <f t="shared" si="2"/>
        <v>5</v>
      </c>
      <c r="V13" s="32">
        <f t="shared" si="3"/>
        <v>5</v>
      </c>
      <c r="W13" s="33">
        <v>3</v>
      </c>
      <c r="X13" s="36">
        <v>27</v>
      </c>
      <c r="Y13" s="37">
        <v>6</v>
      </c>
      <c r="Z13" s="37"/>
      <c r="AA13" s="1">
        <f t="shared" si="13"/>
        <v>6</v>
      </c>
      <c r="AB13" s="32">
        <f t="shared" si="14"/>
        <v>6</v>
      </c>
      <c r="AC13" s="33">
        <v>5</v>
      </c>
      <c r="AD13" s="36">
        <v>25</v>
      </c>
      <c r="AE13" s="37">
        <v>5</v>
      </c>
      <c r="AF13" s="37"/>
      <c r="AG13" s="1">
        <f t="shared" si="15"/>
        <v>6</v>
      </c>
      <c r="AH13" s="32">
        <f t="shared" si="16"/>
        <v>6</v>
      </c>
      <c r="AI13" s="33">
        <v>2</v>
      </c>
      <c r="AJ13" s="31">
        <v>20</v>
      </c>
      <c r="AK13" s="1">
        <v>7</v>
      </c>
      <c r="AL13" s="1"/>
      <c r="AM13" s="1">
        <f t="shared" si="17"/>
        <v>7</v>
      </c>
      <c r="AN13" s="32">
        <f t="shared" si="18"/>
        <v>7</v>
      </c>
      <c r="AO13" s="33">
        <v>1</v>
      </c>
      <c r="AP13" s="60">
        <f t="shared" si="10"/>
        <v>5.642857142857143</v>
      </c>
      <c r="AQ13" s="61">
        <f t="shared" si="11"/>
        <v>14</v>
      </c>
      <c r="AR13" s="62">
        <f t="shared" si="12"/>
        <v>5.642857142857143</v>
      </c>
    </row>
    <row r="14" spans="1:44" ht="18">
      <c r="A14" s="23">
        <v>13</v>
      </c>
      <c r="B14" s="38" t="s">
        <v>397</v>
      </c>
      <c r="C14" s="23" t="s">
        <v>420</v>
      </c>
      <c r="D14" s="2" t="s">
        <v>119</v>
      </c>
      <c r="E14" s="3" t="s">
        <v>44</v>
      </c>
      <c r="F14" s="27"/>
      <c r="G14" s="28"/>
      <c r="H14" s="28"/>
      <c r="I14" s="23"/>
      <c r="J14" s="29"/>
      <c r="K14" s="30"/>
      <c r="L14" s="36">
        <v>20</v>
      </c>
      <c r="M14" s="37">
        <v>6</v>
      </c>
      <c r="N14" s="37"/>
      <c r="O14" s="1">
        <f t="shared" si="0"/>
        <v>6</v>
      </c>
      <c r="P14" s="32">
        <f t="shared" si="1"/>
        <v>6</v>
      </c>
      <c r="Q14" s="33">
        <v>3</v>
      </c>
      <c r="R14" s="36">
        <v>21</v>
      </c>
      <c r="S14" s="37">
        <v>4</v>
      </c>
      <c r="T14" s="37">
        <v>5</v>
      </c>
      <c r="U14" s="1">
        <f t="shared" si="2"/>
        <v>4</v>
      </c>
      <c r="V14" s="32">
        <f t="shared" si="3"/>
        <v>5</v>
      </c>
      <c r="W14" s="33">
        <v>3</v>
      </c>
      <c r="X14" s="36">
        <v>25</v>
      </c>
      <c r="Y14" s="37">
        <v>4</v>
      </c>
      <c r="Z14" s="37"/>
      <c r="AA14" s="1">
        <f t="shared" si="13"/>
        <v>5</v>
      </c>
      <c r="AB14" s="32">
        <f t="shared" si="14"/>
        <v>5</v>
      </c>
      <c r="AC14" s="33">
        <v>5</v>
      </c>
      <c r="AD14" s="36">
        <v>22</v>
      </c>
      <c r="AE14" s="37">
        <v>4</v>
      </c>
      <c r="AF14" s="37"/>
      <c r="AG14" s="1">
        <f t="shared" si="15"/>
        <v>5</v>
      </c>
      <c r="AH14" s="32">
        <f t="shared" si="16"/>
        <v>5</v>
      </c>
      <c r="AI14" s="33">
        <v>2</v>
      </c>
      <c r="AJ14" s="31">
        <v>20</v>
      </c>
      <c r="AK14" s="1">
        <v>10</v>
      </c>
      <c r="AL14" s="1"/>
      <c r="AM14" s="1">
        <f t="shared" si="17"/>
        <v>9</v>
      </c>
      <c r="AN14" s="32">
        <f t="shared" si="18"/>
        <v>9</v>
      </c>
      <c r="AO14" s="33">
        <v>1</v>
      </c>
      <c r="AP14" s="60">
        <f t="shared" si="10"/>
        <v>5.285714285714286</v>
      </c>
      <c r="AQ14" s="61">
        <f t="shared" si="11"/>
        <v>14</v>
      </c>
      <c r="AR14" s="62">
        <f t="shared" si="12"/>
        <v>5.5</v>
      </c>
    </row>
    <row r="15" spans="1:44" ht="18">
      <c r="A15" s="23">
        <v>14</v>
      </c>
      <c r="B15" s="38" t="s">
        <v>397</v>
      </c>
      <c r="C15" s="23" t="s">
        <v>421</v>
      </c>
      <c r="D15" s="25" t="s">
        <v>268</v>
      </c>
      <c r="E15" s="26" t="s">
        <v>46</v>
      </c>
      <c r="F15" s="27"/>
      <c r="G15" s="28"/>
      <c r="H15" s="28"/>
      <c r="I15" s="23"/>
      <c r="J15" s="29"/>
      <c r="K15" s="30"/>
      <c r="L15" s="36">
        <v>20</v>
      </c>
      <c r="M15" s="37">
        <v>4</v>
      </c>
      <c r="N15" s="37"/>
      <c r="O15" s="1">
        <f t="shared" si="0"/>
        <v>5</v>
      </c>
      <c r="P15" s="32">
        <f t="shared" si="1"/>
        <v>5</v>
      </c>
      <c r="Q15" s="33">
        <v>3</v>
      </c>
      <c r="R15" s="36">
        <v>30</v>
      </c>
      <c r="S15" s="37">
        <v>4</v>
      </c>
      <c r="T15" s="37"/>
      <c r="U15" s="1">
        <f t="shared" si="2"/>
        <v>5</v>
      </c>
      <c r="V15" s="32">
        <f t="shared" si="3"/>
        <v>5</v>
      </c>
      <c r="W15" s="33">
        <v>3</v>
      </c>
      <c r="X15" s="36">
        <v>29</v>
      </c>
      <c r="Y15" s="37">
        <v>5</v>
      </c>
      <c r="Z15" s="37"/>
      <c r="AA15" s="1">
        <f t="shared" si="13"/>
        <v>6</v>
      </c>
      <c r="AB15" s="32">
        <f t="shared" si="14"/>
        <v>6</v>
      </c>
      <c r="AC15" s="33">
        <v>5</v>
      </c>
      <c r="AD15" s="36">
        <v>24</v>
      </c>
      <c r="AE15" s="37">
        <v>6</v>
      </c>
      <c r="AF15" s="37"/>
      <c r="AG15" s="1">
        <f t="shared" si="15"/>
        <v>7</v>
      </c>
      <c r="AH15" s="32">
        <f t="shared" si="16"/>
        <v>7</v>
      </c>
      <c r="AI15" s="33">
        <v>2</v>
      </c>
      <c r="AJ15" s="31">
        <v>26</v>
      </c>
      <c r="AK15" s="1">
        <v>9</v>
      </c>
      <c r="AL15" s="1"/>
      <c r="AM15" s="1">
        <f t="shared" si="17"/>
        <v>9</v>
      </c>
      <c r="AN15" s="32">
        <f t="shared" si="18"/>
        <v>9</v>
      </c>
      <c r="AO15" s="33">
        <v>1</v>
      </c>
      <c r="AP15" s="60">
        <f t="shared" si="10"/>
        <v>5.928571428571429</v>
      </c>
      <c r="AQ15" s="61">
        <f t="shared" si="11"/>
        <v>14</v>
      </c>
      <c r="AR15" s="62">
        <f t="shared" si="12"/>
        <v>5.928571428571429</v>
      </c>
    </row>
    <row r="16" spans="1:44" ht="18">
      <c r="A16" s="23">
        <v>15</v>
      </c>
      <c r="B16" s="38" t="s">
        <v>397</v>
      </c>
      <c r="C16" s="23" t="s">
        <v>422</v>
      </c>
      <c r="D16" s="25" t="s">
        <v>423</v>
      </c>
      <c r="E16" s="26" t="s">
        <v>424</v>
      </c>
      <c r="F16" s="27"/>
      <c r="G16" s="28"/>
      <c r="H16" s="28"/>
      <c r="I16" s="23"/>
      <c r="J16" s="29"/>
      <c r="K16" s="30"/>
      <c r="L16" s="46"/>
      <c r="M16" s="37"/>
      <c r="N16" s="37"/>
      <c r="O16" s="1">
        <f t="shared" si="0"/>
        <v>0</v>
      </c>
      <c r="P16" s="32">
        <f t="shared" si="1"/>
        <v>0</v>
      </c>
      <c r="Q16" s="33">
        <v>3</v>
      </c>
      <c r="R16" s="46"/>
      <c r="S16" s="37"/>
      <c r="T16" s="37"/>
      <c r="U16" s="1">
        <f t="shared" si="2"/>
        <v>0</v>
      </c>
      <c r="V16" s="32">
        <f t="shared" si="3"/>
        <v>0</v>
      </c>
      <c r="W16" s="33">
        <v>3</v>
      </c>
      <c r="X16" s="46"/>
      <c r="Y16" s="37"/>
      <c r="Z16" s="37"/>
      <c r="AA16" s="1">
        <f t="shared" si="13"/>
        <v>0</v>
      </c>
      <c r="AB16" s="32">
        <f t="shared" si="14"/>
        <v>0</v>
      </c>
      <c r="AC16" s="33">
        <v>5</v>
      </c>
      <c r="AD16" s="46"/>
      <c r="AE16" s="37"/>
      <c r="AF16" s="37"/>
      <c r="AG16" s="1">
        <f t="shared" si="15"/>
        <v>0</v>
      </c>
      <c r="AH16" s="32">
        <f t="shared" si="16"/>
        <v>0</v>
      </c>
      <c r="AI16" s="33">
        <v>2</v>
      </c>
      <c r="AJ16" s="46"/>
      <c r="AK16" s="1"/>
      <c r="AL16" s="1"/>
      <c r="AM16" s="1">
        <f t="shared" si="17"/>
        <v>0</v>
      </c>
      <c r="AN16" s="32">
        <f t="shared" si="18"/>
        <v>0</v>
      </c>
      <c r="AO16" s="33">
        <v>1</v>
      </c>
      <c r="AP16" s="60">
        <f t="shared" si="10"/>
        <v>0</v>
      </c>
      <c r="AQ16" s="61">
        <f t="shared" si="11"/>
        <v>14</v>
      </c>
      <c r="AR16" s="62">
        <f t="shared" si="12"/>
        <v>0</v>
      </c>
    </row>
    <row r="17" spans="1:44" ht="18">
      <c r="A17" s="23">
        <v>16</v>
      </c>
      <c r="B17" s="42" t="s">
        <v>397</v>
      </c>
      <c r="C17" s="43" t="s">
        <v>425</v>
      </c>
      <c r="D17" s="44" t="s">
        <v>426</v>
      </c>
      <c r="E17" s="45" t="s">
        <v>30</v>
      </c>
      <c r="F17" s="27"/>
      <c r="G17" s="28"/>
      <c r="H17" s="28"/>
      <c r="I17" s="23"/>
      <c r="J17" s="29"/>
      <c r="K17" s="30"/>
      <c r="L17" s="36">
        <v>12</v>
      </c>
      <c r="M17" s="37">
        <v>3</v>
      </c>
      <c r="N17" s="37"/>
      <c r="O17" s="1">
        <f t="shared" si="0"/>
        <v>3</v>
      </c>
      <c r="P17" s="32">
        <f t="shared" si="1"/>
        <v>3</v>
      </c>
      <c r="Q17" s="33">
        <v>3</v>
      </c>
      <c r="R17" s="36"/>
      <c r="S17" s="37"/>
      <c r="T17" s="37"/>
      <c r="U17" s="50">
        <v>8</v>
      </c>
      <c r="V17" s="51">
        <v>8</v>
      </c>
      <c r="W17" s="33">
        <v>3</v>
      </c>
      <c r="X17" s="36">
        <v>21</v>
      </c>
      <c r="Y17" s="37">
        <v>3</v>
      </c>
      <c r="Z17" s="37"/>
      <c r="AA17" s="1">
        <f t="shared" si="13"/>
        <v>4</v>
      </c>
      <c r="AB17" s="32">
        <f t="shared" si="14"/>
        <v>4</v>
      </c>
      <c r="AC17" s="33">
        <v>5</v>
      </c>
      <c r="AD17" s="36">
        <v>20</v>
      </c>
      <c r="AE17" s="37">
        <v>6</v>
      </c>
      <c r="AF17" s="37"/>
      <c r="AG17" s="1">
        <f t="shared" si="15"/>
        <v>6</v>
      </c>
      <c r="AH17" s="32">
        <f t="shared" si="16"/>
        <v>6</v>
      </c>
      <c r="AI17" s="33">
        <v>2</v>
      </c>
      <c r="AJ17" s="31">
        <v>21</v>
      </c>
      <c r="AK17" s="1">
        <v>3</v>
      </c>
      <c r="AL17" s="1">
        <v>3</v>
      </c>
      <c r="AM17" s="1">
        <f t="shared" si="17"/>
        <v>4</v>
      </c>
      <c r="AN17" s="32">
        <f t="shared" si="18"/>
        <v>4</v>
      </c>
      <c r="AO17" s="33">
        <v>1</v>
      </c>
      <c r="AP17" s="60">
        <f t="shared" si="10"/>
        <v>4.928571428571429</v>
      </c>
      <c r="AQ17" s="61">
        <f t="shared" si="11"/>
        <v>14</v>
      </c>
      <c r="AR17" s="62">
        <f t="shared" si="12"/>
        <v>4.928571428571429</v>
      </c>
    </row>
    <row r="18" spans="1:44" ht="18">
      <c r="A18" s="23">
        <v>17</v>
      </c>
      <c r="B18" s="38" t="s">
        <v>397</v>
      </c>
      <c r="C18" s="23" t="s">
        <v>440</v>
      </c>
      <c r="D18" s="2" t="s">
        <v>38</v>
      </c>
      <c r="E18" s="3" t="s">
        <v>441</v>
      </c>
      <c r="F18" s="27"/>
      <c r="G18" s="28"/>
      <c r="H18" s="28"/>
      <c r="I18" s="23"/>
      <c r="J18" s="29"/>
      <c r="K18" s="30"/>
      <c r="L18" s="46"/>
      <c r="M18" s="37"/>
      <c r="N18" s="37"/>
      <c r="O18" s="1">
        <f>ROUND((L18*0.1+M18*0.7),0)</f>
        <v>0</v>
      </c>
      <c r="P18" s="32">
        <f>ROUND(MAX((L18*0.1+M18*0.7),(L18*0.1+N18*0.7)),0)</f>
        <v>0</v>
      </c>
      <c r="Q18" s="33">
        <v>3</v>
      </c>
      <c r="R18" s="36"/>
      <c r="S18" s="37"/>
      <c r="T18" s="37"/>
      <c r="U18" s="1">
        <f>ROUND((R18*0.1+S18*0.5),0)</f>
        <v>0</v>
      </c>
      <c r="V18" s="32">
        <f>ROUND(MAX((R18*0.1+S18*0.5),(R18*0.1+T18*0.5)),0)</f>
        <v>0</v>
      </c>
      <c r="W18" s="33">
        <v>3</v>
      </c>
      <c r="X18" s="36"/>
      <c r="Y18" s="37"/>
      <c r="Z18" s="37"/>
      <c r="AA18" s="1">
        <f t="shared" si="13"/>
        <v>0</v>
      </c>
      <c r="AB18" s="32">
        <f t="shared" si="14"/>
        <v>0</v>
      </c>
      <c r="AC18" s="33">
        <v>5</v>
      </c>
      <c r="AD18" s="36"/>
      <c r="AE18" s="37"/>
      <c r="AF18" s="37"/>
      <c r="AG18" s="1">
        <f t="shared" si="15"/>
        <v>0</v>
      </c>
      <c r="AH18" s="32">
        <f t="shared" si="16"/>
        <v>0</v>
      </c>
      <c r="AI18" s="33">
        <v>2</v>
      </c>
      <c r="AJ18" s="54">
        <v>21</v>
      </c>
      <c r="AK18" s="55">
        <v>7</v>
      </c>
      <c r="AL18" s="55"/>
      <c r="AM18" s="55">
        <f t="shared" si="17"/>
        <v>7</v>
      </c>
      <c r="AN18" s="56">
        <f t="shared" si="18"/>
        <v>7</v>
      </c>
      <c r="AO18" s="33">
        <v>1</v>
      </c>
      <c r="AP18" s="60">
        <f t="shared" si="10"/>
        <v>0.5</v>
      </c>
      <c r="AQ18" s="61">
        <f t="shared" si="11"/>
        <v>14</v>
      </c>
      <c r="AR18" s="62">
        <f t="shared" si="12"/>
        <v>0.5</v>
      </c>
    </row>
  </sheetData>
  <sheetProtection/>
  <autoFilter ref="A1:BG18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3"/>
  <sheetViews>
    <sheetView zoomScalePageLayoutView="0" workbookViewId="0" topLeftCell="A1">
      <pane xSplit="5" ySplit="1" topLeftCell="Y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Z6" sqref="Z6"/>
    </sheetView>
  </sheetViews>
  <sheetFormatPr defaultColWidth="9.140625" defaultRowHeight="12.75"/>
  <cols>
    <col min="1" max="1" width="7.57421875" style="13" customWidth="1"/>
    <col min="2" max="2" width="10.7109375" style="13" customWidth="1"/>
    <col min="3" max="3" width="14.8515625" style="13" customWidth="1"/>
    <col min="4" max="4" width="21.7109375" style="13" customWidth="1"/>
    <col min="5" max="6" width="10.7109375" style="13" customWidth="1"/>
    <col min="7" max="7" width="15.8515625" style="13" customWidth="1"/>
    <col min="8" max="8" width="26.7109375" style="13" customWidth="1"/>
    <col min="9" max="10" width="9.140625" style="13" customWidth="1"/>
    <col min="11" max="11" width="10.57421875" style="13" customWidth="1"/>
    <col min="12" max="23" width="5.57421875" style="13" customWidth="1"/>
    <col min="24" max="59" width="5.421875" style="13" customWidth="1"/>
    <col min="60" max="16384" width="9.140625" style="13" customWidth="1"/>
  </cols>
  <sheetData>
    <row r="1" spans="1:44" ht="117.75" customHeight="1">
      <c r="A1" s="4" t="s">
        <v>0</v>
      </c>
      <c r="B1" s="5" t="s">
        <v>2</v>
      </c>
      <c r="C1" s="5" t="s">
        <v>1</v>
      </c>
      <c r="D1" s="5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7" t="s">
        <v>10</v>
      </c>
      <c r="L1" s="8" t="s">
        <v>11</v>
      </c>
      <c r="M1" s="9" t="s">
        <v>12</v>
      </c>
      <c r="N1" s="9" t="s">
        <v>13</v>
      </c>
      <c r="O1" s="10" t="s">
        <v>14</v>
      </c>
      <c r="P1" s="11" t="s">
        <v>15</v>
      </c>
      <c r="Q1" s="12" t="s">
        <v>16</v>
      </c>
      <c r="R1" s="8" t="s">
        <v>11</v>
      </c>
      <c r="S1" s="9" t="s">
        <v>17</v>
      </c>
      <c r="T1" s="9" t="s">
        <v>18</v>
      </c>
      <c r="U1" s="10" t="s">
        <v>19</v>
      </c>
      <c r="V1" s="11" t="s">
        <v>20</v>
      </c>
      <c r="W1" s="12" t="s">
        <v>21</v>
      </c>
      <c r="X1" s="8" t="s">
        <v>11</v>
      </c>
      <c r="Y1" s="9" t="s">
        <v>427</v>
      </c>
      <c r="Z1" s="9" t="s">
        <v>428</v>
      </c>
      <c r="AA1" s="10" t="s">
        <v>429</v>
      </c>
      <c r="AB1" s="11" t="s">
        <v>430</v>
      </c>
      <c r="AC1" s="12" t="s">
        <v>430</v>
      </c>
      <c r="AD1" s="8" t="s">
        <v>11</v>
      </c>
      <c r="AE1" s="9" t="s">
        <v>431</v>
      </c>
      <c r="AF1" s="9" t="s">
        <v>432</v>
      </c>
      <c r="AG1" s="10" t="s">
        <v>433</v>
      </c>
      <c r="AH1" s="11" t="s">
        <v>434</v>
      </c>
      <c r="AI1" s="12" t="s">
        <v>435</v>
      </c>
      <c r="AJ1" s="8" t="s">
        <v>11</v>
      </c>
      <c r="AK1" s="9" t="s">
        <v>436</v>
      </c>
      <c r="AL1" s="9" t="s">
        <v>437</v>
      </c>
      <c r="AM1" s="10" t="s">
        <v>438</v>
      </c>
      <c r="AN1" s="11" t="s">
        <v>439</v>
      </c>
      <c r="AO1" s="12" t="s">
        <v>439</v>
      </c>
      <c r="AP1" s="57" t="s">
        <v>446</v>
      </c>
      <c r="AQ1" s="58" t="s">
        <v>447</v>
      </c>
      <c r="AR1" s="59" t="s">
        <v>448</v>
      </c>
    </row>
    <row r="2" spans="1:44" ht="18">
      <c r="A2" s="14">
        <v>1</v>
      </c>
      <c r="B2" s="38" t="s">
        <v>93</v>
      </c>
      <c r="C2" s="41" t="s">
        <v>249</v>
      </c>
      <c r="D2" s="25" t="s">
        <v>250</v>
      </c>
      <c r="E2" s="26" t="s">
        <v>251</v>
      </c>
      <c r="F2" s="15"/>
      <c r="G2" s="16"/>
      <c r="H2" s="16"/>
      <c r="I2" s="14"/>
      <c r="J2" s="17"/>
      <c r="K2" s="18"/>
      <c r="L2" s="34">
        <v>20</v>
      </c>
      <c r="M2" s="35">
        <v>5</v>
      </c>
      <c r="N2" s="35"/>
      <c r="O2" s="20">
        <f aca="true" t="shared" si="0" ref="O2:O21">ROUND((L2*0.1+M2*0.7),0)</f>
        <v>6</v>
      </c>
      <c r="P2" s="21">
        <f aca="true" t="shared" si="1" ref="P2:P21">ROUND(MAX((L2*0.1+M2*0.7),(L2*0.1+N2*0.7)),0)</f>
        <v>6</v>
      </c>
      <c r="Q2" s="22">
        <v>3</v>
      </c>
      <c r="R2" s="34">
        <v>26</v>
      </c>
      <c r="S2" s="35">
        <v>4</v>
      </c>
      <c r="T2" s="35"/>
      <c r="U2" s="20">
        <f aca="true" t="shared" si="2" ref="U2:U21">ROUND((R2*0.1+S2*0.5),0)</f>
        <v>5</v>
      </c>
      <c r="V2" s="21">
        <f aca="true" t="shared" si="3" ref="V2:V21">ROUND(MAX((R2*0.1+S2*0.5),(R2*0.1+T2*0.5)),0)</f>
        <v>5</v>
      </c>
      <c r="W2" s="22">
        <v>3</v>
      </c>
      <c r="X2" s="34">
        <v>32</v>
      </c>
      <c r="Y2" s="35">
        <v>4</v>
      </c>
      <c r="Z2" s="35"/>
      <c r="AA2" s="20">
        <f aca="true" t="shared" si="4" ref="AA2:AA7">ROUND((X2*0.1+Y2*0.6),0)</f>
        <v>6</v>
      </c>
      <c r="AB2" s="21">
        <f aca="true" t="shared" si="5" ref="AB2:AB7">ROUND(MAX((X2*0.1+Y2*0.6),(X2*0.1+Z2*0.6)),0)</f>
        <v>6</v>
      </c>
      <c r="AC2" s="22">
        <v>5</v>
      </c>
      <c r="AD2" s="34">
        <v>24</v>
      </c>
      <c r="AE2" s="35">
        <v>7</v>
      </c>
      <c r="AF2" s="35"/>
      <c r="AG2" s="20">
        <f aca="true" t="shared" si="6" ref="AG2:AG7">ROUND((AD2*0.1+AE2*0.7),0)</f>
        <v>7</v>
      </c>
      <c r="AH2" s="21">
        <f aca="true" t="shared" si="7" ref="AH2:AH7">ROUND(MAX((AD2*0.1+AE2*0.7),(AD2*0.1+AF2*0.7)),0)</f>
        <v>7</v>
      </c>
      <c r="AI2" s="22">
        <v>2</v>
      </c>
      <c r="AJ2" s="31">
        <v>26</v>
      </c>
      <c r="AK2" s="1">
        <v>4</v>
      </c>
      <c r="AL2" s="1"/>
      <c r="AM2" s="1">
        <f>ROUND((AJ2*0.1+AK2*0.7),0)</f>
        <v>5</v>
      </c>
      <c r="AN2" s="32">
        <f>ROUND(MAX((AJ2*0.1+AK2*0.7),(AJ2*0.1+AL2*0.7)),0)</f>
        <v>5</v>
      </c>
      <c r="AO2" s="33">
        <v>1</v>
      </c>
      <c r="AP2" s="60">
        <f>(O2*Q2+U2*W2+AA2*AC2+AG2*AI2+AM2*AO2)/AQ2</f>
        <v>5.857142857142857</v>
      </c>
      <c r="AQ2" s="61">
        <f>Q2+AC2+W2+AI2+AO2</f>
        <v>14</v>
      </c>
      <c r="AR2" s="62">
        <f>(P2*Q2+V2*W2+AB2*AC2+AH2*AI2+AN2*AO2)/AQ2</f>
        <v>5.857142857142857</v>
      </c>
    </row>
    <row r="3" spans="1:44" ht="18">
      <c r="A3" s="23">
        <v>2</v>
      </c>
      <c r="B3" s="38" t="s">
        <v>93</v>
      </c>
      <c r="C3" s="41" t="s">
        <v>252</v>
      </c>
      <c r="D3" s="25" t="s">
        <v>87</v>
      </c>
      <c r="E3" s="26" t="s">
        <v>24</v>
      </c>
      <c r="F3" s="27"/>
      <c r="G3" s="28"/>
      <c r="H3" s="28"/>
      <c r="I3" s="23"/>
      <c r="J3" s="29"/>
      <c r="K3" s="30"/>
      <c r="L3" s="36">
        <v>8</v>
      </c>
      <c r="M3" s="37">
        <v>5</v>
      </c>
      <c r="N3" s="37"/>
      <c r="O3" s="1">
        <f t="shared" si="0"/>
        <v>4</v>
      </c>
      <c r="P3" s="32">
        <f t="shared" si="1"/>
        <v>4</v>
      </c>
      <c r="Q3" s="33">
        <v>3</v>
      </c>
      <c r="R3" s="36">
        <v>17</v>
      </c>
      <c r="S3" s="37">
        <v>5</v>
      </c>
      <c r="T3" s="37"/>
      <c r="U3" s="1">
        <f t="shared" si="2"/>
        <v>4</v>
      </c>
      <c r="V3" s="32">
        <f t="shared" si="3"/>
        <v>4</v>
      </c>
      <c r="W3" s="33">
        <v>3</v>
      </c>
      <c r="X3" s="36">
        <v>20</v>
      </c>
      <c r="Y3" s="37">
        <v>4</v>
      </c>
      <c r="Z3" s="47"/>
      <c r="AA3" s="1">
        <f t="shared" si="4"/>
        <v>4</v>
      </c>
      <c r="AB3" s="32">
        <f t="shared" si="5"/>
        <v>4</v>
      </c>
      <c r="AC3" s="33">
        <v>5</v>
      </c>
      <c r="AD3" s="36">
        <v>18</v>
      </c>
      <c r="AE3" s="37">
        <v>6</v>
      </c>
      <c r="AF3" s="37"/>
      <c r="AG3" s="1">
        <f t="shared" si="6"/>
        <v>6</v>
      </c>
      <c r="AH3" s="32">
        <f t="shared" si="7"/>
        <v>6</v>
      </c>
      <c r="AI3" s="33">
        <v>2</v>
      </c>
      <c r="AJ3" s="46"/>
      <c r="AK3" s="1"/>
      <c r="AL3" s="1"/>
      <c r="AM3" s="1">
        <f aca="true" t="shared" si="8" ref="AM3:AM23">ROUND((AJ3*0.1+AK3*0.7),0)</f>
        <v>0</v>
      </c>
      <c r="AN3" s="32">
        <f aca="true" t="shared" si="9" ref="AN3:AN23">ROUND(MAX((AJ3*0.1+AK3*0.7),(AJ3*0.1+AL3*0.7)),0)</f>
        <v>0</v>
      </c>
      <c r="AO3" s="33">
        <v>1</v>
      </c>
      <c r="AP3" s="60">
        <f aca="true" t="shared" si="10" ref="AP3:AP23">(O3*Q3+U3*W3+AA3*AC3+AG3*AI3+AM3*AO3)/AQ3</f>
        <v>4</v>
      </c>
      <c r="AQ3" s="61">
        <f aca="true" t="shared" si="11" ref="AQ3:AQ23">Q3+AC3+W3+AI3+AO3</f>
        <v>14</v>
      </c>
      <c r="AR3" s="62">
        <f aca="true" t="shared" si="12" ref="AR3:AR23">(P3*Q3+V3*W3+AB3*AC3+AH3*AI3+AN3*AO3)/AQ3</f>
        <v>4</v>
      </c>
    </row>
    <row r="4" spans="1:44" ht="18">
      <c r="A4" s="23">
        <v>3</v>
      </c>
      <c r="B4" s="38" t="s">
        <v>93</v>
      </c>
      <c r="C4" s="41" t="s">
        <v>253</v>
      </c>
      <c r="D4" s="25" t="s">
        <v>29</v>
      </c>
      <c r="E4" s="26" t="s">
        <v>64</v>
      </c>
      <c r="F4" s="27"/>
      <c r="G4" s="28"/>
      <c r="H4" s="28"/>
      <c r="I4" s="23"/>
      <c r="J4" s="29"/>
      <c r="K4" s="30"/>
      <c r="L4" s="36">
        <v>23</v>
      </c>
      <c r="M4" s="37">
        <v>7</v>
      </c>
      <c r="N4" s="37"/>
      <c r="O4" s="1">
        <f t="shared" si="0"/>
        <v>7</v>
      </c>
      <c r="P4" s="32">
        <f t="shared" si="1"/>
        <v>7</v>
      </c>
      <c r="Q4" s="33">
        <v>3</v>
      </c>
      <c r="R4" s="36">
        <v>27</v>
      </c>
      <c r="S4" s="37">
        <v>4</v>
      </c>
      <c r="T4" s="37"/>
      <c r="U4" s="1">
        <f t="shared" si="2"/>
        <v>5</v>
      </c>
      <c r="V4" s="32">
        <f t="shared" si="3"/>
        <v>5</v>
      </c>
      <c r="W4" s="33">
        <v>3</v>
      </c>
      <c r="X4" s="36">
        <v>33</v>
      </c>
      <c r="Y4" s="37">
        <v>5</v>
      </c>
      <c r="Z4" s="37"/>
      <c r="AA4" s="1">
        <f t="shared" si="4"/>
        <v>6</v>
      </c>
      <c r="AB4" s="32">
        <f t="shared" si="5"/>
        <v>6</v>
      </c>
      <c r="AC4" s="33">
        <v>5</v>
      </c>
      <c r="AD4" s="36">
        <v>26</v>
      </c>
      <c r="AE4" s="37">
        <v>7</v>
      </c>
      <c r="AF4" s="37"/>
      <c r="AG4" s="1">
        <f t="shared" si="6"/>
        <v>8</v>
      </c>
      <c r="AH4" s="32">
        <f t="shared" si="7"/>
        <v>8</v>
      </c>
      <c r="AI4" s="33">
        <v>2</v>
      </c>
      <c r="AJ4" s="31">
        <v>24</v>
      </c>
      <c r="AK4" s="1">
        <v>5</v>
      </c>
      <c r="AL4" s="1"/>
      <c r="AM4" s="1">
        <f t="shared" si="8"/>
        <v>6</v>
      </c>
      <c r="AN4" s="32">
        <f t="shared" si="9"/>
        <v>6</v>
      </c>
      <c r="AO4" s="33">
        <v>1</v>
      </c>
      <c r="AP4" s="60">
        <f t="shared" si="10"/>
        <v>6.285714285714286</v>
      </c>
      <c r="AQ4" s="61">
        <f t="shared" si="11"/>
        <v>14</v>
      </c>
      <c r="AR4" s="62">
        <f t="shared" si="12"/>
        <v>6.285714285714286</v>
      </c>
    </row>
    <row r="5" spans="1:44" ht="18">
      <c r="A5" s="23">
        <v>4</v>
      </c>
      <c r="B5" s="38" t="s">
        <v>93</v>
      </c>
      <c r="C5" s="41" t="s">
        <v>254</v>
      </c>
      <c r="D5" s="25" t="s">
        <v>62</v>
      </c>
      <c r="E5" s="26" t="s">
        <v>52</v>
      </c>
      <c r="F5" s="27"/>
      <c r="G5" s="28"/>
      <c r="H5" s="28"/>
      <c r="I5" s="23"/>
      <c r="J5" s="29"/>
      <c r="K5" s="30"/>
      <c r="L5" s="36">
        <v>25</v>
      </c>
      <c r="M5" s="37">
        <v>8</v>
      </c>
      <c r="N5" s="37"/>
      <c r="O5" s="1">
        <f t="shared" si="0"/>
        <v>8</v>
      </c>
      <c r="P5" s="32">
        <f t="shared" si="1"/>
        <v>8</v>
      </c>
      <c r="Q5" s="33">
        <v>3</v>
      </c>
      <c r="R5" s="36">
        <v>25</v>
      </c>
      <c r="S5" s="37">
        <v>4</v>
      </c>
      <c r="T5" s="37"/>
      <c r="U5" s="1">
        <f t="shared" si="2"/>
        <v>5</v>
      </c>
      <c r="V5" s="32">
        <f t="shared" si="3"/>
        <v>5</v>
      </c>
      <c r="W5" s="33">
        <v>3</v>
      </c>
      <c r="X5" s="36">
        <v>38</v>
      </c>
      <c r="Y5" s="37">
        <v>4</v>
      </c>
      <c r="Z5" s="37"/>
      <c r="AA5" s="1">
        <f t="shared" si="4"/>
        <v>6</v>
      </c>
      <c r="AB5" s="32">
        <f t="shared" si="5"/>
        <v>6</v>
      </c>
      <c r="AC5" s="33">
        <v>5</v>
      </c>
      <c r="AD5" s="36">
        <v>26</v>
      </c>
      <c r="AE5" s="37">
        <v>7</v>
      </c>
      <c r="AF5" s="37"/>
      <c r="AG5" s="1">
        <f t="shared" si="6"/>
        <v>8</v>
      </c>
      <c r="AH5" s="32">
        <f t="shared" si="7"/>
        <v>8</v>
      </c>
      <c r="AI5" s="33">
        <v>2</v>
      </c>
      <c r="AJ5" s="31">
        <v>26</v>
      </c>
      <c r="AK5" s="1">
        <v>8</v>
      </c>
      <c r="AL5" s="1"/>
      <c r="AM5" s="1">
        <f t="shared" si="8"/>
        <v>8</v>
      </c>
      <c r="AN5" s="32">
        <f t="shared" si="9"/>
        <v>8</v>
      </c>
      <c r="AO5" s="33">
        <v>1</v>
      </c>
      <c r="AP5" s="60">
        <f t="shared" si="10"/>
        <v>6.642857142857143</v>
      </c>
      <c r="AQ5" s="61">
        <f t="shared" si="11"/>
        <v>14</v>
      </c>
      <c r="AR5" s="62">
        <f t="shared" si="12"/>
        <v>6.642857142857143</v>
      </c>
    </row>
    <row r="6" spans="1:44" ht="18">
      <c r="A6" s="23">
        <v>5</v>
      </c>
      <c r="B6" s="38" t="s">
        <v>93</v>
      </c>
      <c r="C6" s="41" t="s">
        <v>255</v>
      </c>
      <c r="D6" s="25" t="s">
        <v>118</v>
      </c>
      <c r="E6" s="26" t="s">
        <v>75</v>
      </c>
      <c r="F6" s="27"/>
      <c r="G6" s="28"/>
      <c r="H6" s="28"/>
      <c r="I6" s="23"/>
      <c r="J6" s="29"/>
      <c r="K6" s="30"/>
      <c r="L6" s="36">
        <v>21</v>
      </c>
      <c r="M6" s="37">
        <v>8</v>
      </c>
      <c r="N6" s="37"/>
      <c r="O6" s="1">
        <f t="shared" si="0"/>
        <v>8</v>
      </c>
      <c r="P6" s="32">
        <f t="shared" si="1"/>
        <v>8</v>
      </c>
      <c r="Q6" s="33">
        <v>3</v>
      </c>
      <c r="R6" s="36">
        <v>28</v>
      </c>
      <c r="S6" s="37">
        <v>4</v>
      </c>
      <c r="T6" s="37"/>
      <c r="U6" s="1">
        <f t="shared" si="2"/>
        <v>5</v>
      </c>
      <c r="V6" s="32">
        <f t="shared" si="3"/>
        <v>5</v>
      </c>
      <c r="W6" s="33">
        <v>3</v>
      </c>
      <c r="X6" s="36">
        <v>38</v>
      </c>
      <c r="Y6" s="37">
        <v>5</v>
      </c>
      <c r="Z6" s="37"/>
      <c r="AA6" s="1">
        <f t="shared" si="4"/>
        <v>7</v>
      </c>
      <c r="AB6" s="32">
        <f t="shared" si="5"/>
        <v>7</v>
      </c>
      <c r="AC6" s="33">
        <v>5</v>
      </c>
      <c r="AD6" s="36">
        <v>28</v>
      </c>
      <c r="AE6" s="37">
        <v>7</v>
      </c>
      <c r="AF6" s="37"/>
      <c r="AG6" s="1">
        <f t="shared" si="6"/>
        <v>8</v>
      </c>
      <c r="AH6" s="32">
        <f t="shared" si="7"/>
        <v>8</v>
      </c>
      <c r="AI6" s="33">
        <v>2</v>
      </c>
      <c r="AJ6" s="31">
        <v>24</v>
      </c>
      <c r="AK6" s="1">
        <v>5</v>
      </c>
      <c r="AL6" s="1"/>
      <c r="AM6" s="1">
        <f t="shared" si="8"/>
        <v>6</v>
      </c>
      <c r="AN6" s="32">
        <f t="shared" si="9"/>
        <v>6</v>
      </c>
      <c r="AO6" s="33">
        <v>1</v>
      </c>
      <c r="AP6" s="60">
        <f t="shared" si="10"/>
        <v>6.857142857142857</v>
      </c>
      <c r="AQ6" s="61">
        <f t="shared" si="11"/>
        <v>14</v>
      </c>
      <c r="AR6" s="62">
        <f t="shared" si="12"/>
        <v>6.857142857142857</v>
      </c>
    </row>
    <row r="7" spans="1:44" ht="18">
      <c r="A7" s="23">
        <v>6</v>
      </c>
      <c r="B7" s="38" t="s">
        <v>93</v>
      </c>
      <c r="C7" s="41" t="s">
        <v>256</v>
      </c>
      <c r="D7" s="25" t="s">
        <v>29</v>
      </c>
      <c r="E7" s="26" t="s">
        <v>66</v>
      </c>
      <c r="F7" s="27"/>
      <c r="G7" s="28"/>
      <c r="H7" s="28"/>
      <c r="I7" s="23"/>
      <c r="J7" s="29"/>
      <c r="K7" s="30"/>
      <c r="L7" s="36">
        <v>19</v>
      </c>
      <c r="M7" s="37">
        <v>7</v>
      </c>
      <c r="N7" s="37"/>
      <c r="O7" s="1">
        <f t="shared" si="0"/>
        <v>7</v>
      </c>
      <c r="P7" s="32">
        <f t="shared" si="1"/>
        <v>7</v>
      </c>
      <c r="Q7" s="33">
        <v>3</v>
      </c>
      <c r="R7" s="36">
        <v>26</v>
      </c>
      <c r="S7" s="37">
        <v>4</v>
      </c>
      <c r="T7" s="37"/>
      <c r="U7" s="1">
        <f t="shared" si="2"/>
        <v>5</v>
      </c>
      <c r="V7" s="32">
        <f t="shared" si="3"/>
        <v>5</v>
      </c>
      <c r="W7" s="33">
        <v>3</v>
      </c>
      <c r="X7" s="36">
        <v>34</v>
      </c>
      <c r="Y7" s="37">
        <v>5</v>
      </c>
      <c r="Z7" s="37"/>
      <c r="AA7" s="1">
        <f t="shared" si="4"/>
        <v>6</v>
      </c>
      <c r="AB7" s="32">
        <f t="shared" si="5"/>
        <v>6</v>
      </c>
      <c r="AC7" s="33">
        <v>5</v>
      </c>
      <c r="AD7" s="36">
        <v>25</v>
      </c>
      <c r="AE7" s="37">
        <v>6</v>
      </c>
      <c r="AF7" s="37"/>
      <c r="AG7" s="1">
        <f t="shared" si="6"/>
        <v>7</v>
      </c>
      <c r="AH7" s="32">
        <f t="shared" si="7"/>
        <v>7</v>
      </c>
      <c r="AI7" s="33">
        <v>2</v>
      </c>
      <c r="AJ7" s="31">
        <v>14</v>
      </c>
      <c r="AK7" s="1">
        <v>2</v>
      </c>
      <c r="AL7" s="1">
        <v>4</v>
      </c>
      <c r="AM7" s="1">
        <f t="shared" si="8"/>
        <v>3</v>
      </c>
      <c r="AN7" s="32">
        <f t="shared" si="9"/>
        <v>4</v>
      </c>
      <c r="AO7" s="33">
        <v>1</v>
      </c>
      <c r="AP7" s="60">
        <f t="shared" si="10"/>
        <v>5.928571428571429</v>
      </c>
      <c r="AQ7" s="61">
        <f t="shared" si="11"/>
        <v>14</v>
      </c>
      <c r="AR7" s="62">
        <f t="shared" si="12"/>
        <v>6</v>
      </c>
    </row>
    <row r="8" spans="1:44" ht="18">
      <c r="A8" s="23">
        <v>7</v>
      </c>
      <c r="B8" s="38" t="s">
        <v>93</v>
      </c>
      <c r="C8" s="41" t="s">
        <v>257</v>
      </c>
      <c r="D8" s="25" t="s">
        <v>258</v>
      </c>
      <c r="E8" s="26" t="s">
        <v>32</v>
      </c>
      <c r="F8" s="27"/>
      <c r="G8" s="28"/>
      <c r="H8" s="28"/>
      <c r="I8" s="23"/>
      <c r="J8" s="29"/>
      <c r="K8" s="30"/>
      <c r="L8" s="36">
        <v>23</v>
      </c>
      <c r="M8" s="37">
        <v>8</v>
      </c>
      <c r="N8" s="37"/>
      <c r="O8" s="1">
        <f t="shared" si="0"/>
        <v>8</v>
      </c>
      <c r="P8" s="32">
        <f t="shared" si="1"/>
        <v>8</v>
      </c>
      <c r="Q8" s="33">
        <v>3</v>
      </c>
      <c r="R8" s="36">
        <v>33</v>
      </c>
      <c r="S8" s="37">
        <v>4</v>
      </c>
      <c r="T8" s="37"/>
      <c r="U8" s="1">
        <f t="shared" si="2"/>
        <v>5</v>
      </c>
      <c r="V8" s="32">
        <f t="shared" si="3"/>
        <v>5</v>
      </c>
      <c r="W8" s="33">
        <v>3</v>
      </c>
      <c r="X8" s="36">
        <v>32</v>
      </c>
      <c r="Y8" s="37">
        <v>6</v>
      </c>
      <c r="Z8" s="37"/>
      <c r="AA8" s="1">
        <f aca="true" t="shared" si="13" ref="AA8:AA23">ROUND((X8*0.1+Y8*0.6),0)</f>
        <v>7</v>
      </c>
      <c r="AB8" s="32">
        <f aca="true" t="shared" si="14" ref="AB8:AB23">ROUND(MAX((X8*0.1+Y8*0.6),(X8*0.1+Z8*0.6)),0)</f>
        <v>7</v>
      </c>
      <c r="AC8" s="33">
        <v>5</v>
      </c>
      <c r="AD8" s="36">
        <v>26</v>
      </c>
      <c r="AE8" s="37">
        <v>7</v>
      </c>
      <c r="AF8" s="37"/>
      <c r="AG8" s="1">
        <f aca="true" t="shared" si="15" ref="AG8:AG23">ROUND((AD8*0.1+AE8*0.7),0)</f>
        <v>8</v>
      </c>
      <c r="AH8" s="32">
        <f aca="true" t="shared" si="16" ref="AH8:AH23">ROUND(MAX((AD8*0.1+AE8*0.7),(AD8*0.1+AF8*0.7)),0)</f>
        <v>8</v>
      </c>
      <c r="AI8" s="33">
        <v>2</v>
      </c>
      <c r="AJ8" s="31">
        <v>27</v>
      </c>
      <c r="AK8" s="1">
        <v>5</v>
      </c>
      <c r="AL8" s="1"/>
      <c r="AM8" s="1">
        <f t="shared" si="8"/>
        <v>6</v>
      </c>
      <c r="AN8" s="32">
        <f t="shared" si="9"/>
        <v>6</v>
      </c>
      <c r="AO8" s="33">
        <v>1</v>
      </c>
      <c r="AP8" s="60">
        <f t="shared" si="10"/>
        <v>6.857142857142857</v>
      </c>
      <c r="AQ8" s="61">
        <f t="shared" si="11"/>
        <v>14</v>
      </c>
      <c r="AR8" s="62">
        <f t="shared" si="12"/>
        <v>6.857142857142857</v>
      </c>
    </row>
    <row r="9" spans="1:44" ht="18">
      <c r="A9" s="23">
        <v>8</v>
      </c>
      <c r="B9" s="38" t="s">
        <v>93</v>
      </c>
      <c r="C9" s="41" t="s">
        <v>259</v>
      </c>
      <c r="D9" s="25" t="s">
        <v>260</v>
      </c>
      <c r="E9" s="26" t="s">
        <v>32</v>
      </c>
      <c r="F9" s="27"/>
      <c r="G9" s="28"/>
      <c r="H9" s="28"/>
      <c r="I9" s="23"/>
      <c r="J9" s="29"/>
      <c r="K9" s="30"/>
      <c r="L9" s="36">
        <v>22</v>
      </c>
      <c r="M9" s="37">
        <v>7</v>
      </c>
      <c r="N9" s="37"/>
      <c r="O9" s="1">
        <f t="shared" si="0"/>
        <v>7</v>
      </c>
      <c r="P9" s="32">
        <f t="shared" si="1"/>
        <v>7</v>
      </c>
      <c r="Q9" s="33">
        <v>3</v>
      </c>
      <c r="R9" s="36">
        <v>40</v>
      </c>
      <c r="S9" s="37">
        <v>7</v>
      </c>
      <c r="T9" s="37"/>
      <c r="U9" s="1">
        <f t="shared" si="2"/>
        <v>8</v>
      </c>
      <c r="V9" s="32">
        <f t="shared" si="3"/>
        <v>8</v>
      </c>
      <c r="W9" s="33">
        <v>3</v>
      </c>
      <c r="X9" s="36">
        <v>38</v>
      </c>
      <c r="Y9" s="37">
        <v>6</v>
      </c>
      <c r="Z9" s="37"/>
      <c r="AA9" s="1">
        <f t="shared" si="13"/>
        <v>7</v>
      </c>
      <c r="AB9" s="32">
        <f t="shared" si="14"/>
        <v>7</v>
      </c>
      <c r="AC9" s="33">
        <v>5</v>
      </c>
      <c r="AD9" s="36">
        <v>27</v>
      </c>
      <c r="AE9" s="37">
        <v>7</v>
      </c>
      <c r="AF9" s="37"/>
      <c r="AG9" s="1">
        <f t="shared" si="15"/>
        <v>8</v>
      </c>
      <c r="AH9" s="32">
        <f t="shared" si="16"/>
        <v>8</v>
      </c>
      <c r="AI9" s="33">
        <v>2</v>
      </c>
      <c r="AJ9" s="31">
        <v>24</v>
      </c>
      <c r="AK9" s="1">
        <v>6</v>
      </c>
      <c r="AL9" s="1"/>
      <c r="AM9" s="1">
        <f t="shared" si="8"/>
        <v>7</v>
      </c>
      <c r="AN9" s="32">
        <f t="shared" si="9"/>
        <v>7</v>
      </c>
      <c r="AO9" s="33">
        <v>1</v>
      </c>
      <c r="AP9" s="60">
        <f t="shared" si="10"/>
        <v>7.357142857142857</v>
      </c>
      <c r="AQ9" s="61">
        <f t="shared" si="11"/>
        <v>14</v>
      </c>
      <c r="AR9" s="62">
        <f t="shared" si="12"/>
        <v>7.357142857142857</v>
      </c>
    </row>
    <row r="10" spans="1:44" ht="18">
      <c r="A10" s="23">
        <v>9</v>
      </c>
      <c r="B10" s="38" t="s">
        <v>93</v>
      </c>
      <c r="C10" s="41" t="s">
        <v>261</v>
      </c>
      <c r="D10" s="25" t="s">
        <v>48</v>
      </c>
      <c r="E10" s="26" t="s">
        <v>262</v>
      </c>
      <c r="F10" s="27"/>
      <c r="G10" s="28"/>
      <c r="H10" s="28"/>
      <c r="I10" s="23"/>
      <c r="J10" s="29"/>
      <c r="K10" s="30"/>
      <c r="L10" s="36">
        <v>15</v>
      </c>
      <c r="M10" s="37">
        <v>4</v>
      </c>
      <c r="N10" s="37"/>
      <c r="O10" s="1">
        <f t="shared" si="0"/>
        <v>4</v>
      </c>
      <c r="P10" s="32">
        <f t="shared" si="1"/>
        <v>4</v>
      </c>
      <c r="Q10" s="33">
        <v>3</v>
      </c>
      <c r="R10" s="36">
        <v>30</v>
      </c>
      <c r="S10" s="37">
        <v>6</v>
      </c>
      <c r="T10" s="37"/>
      <c r="U10" s="1">
        <f t="shared" si="2"/>
        <v>6</v>
      </c>
      <c r="V10" s="32">
        <f t="shared" si="3"/>
        <v>6</v>
      </c>
      <c r="W10" s="33">
        <v>3</v>
      </c>
      <c r="X10" s="36">
        <v>28</v>
      </c>
      <c r="Y10" s="37">
        <v>4</v>
      </c>
      <c r="Z10" s="37"/>
      <c r="AA10" s="1">
        <f t="shared" si="13"/>
        <v>5</v>
      </c>
      <c r="AB10" s="32">
        <f t="shared" si="14"/>
        <v>5</v>
      </c>
      <c r="AC10" s="33">
        <v>5</v>
      </c>
      <c r="AD10" s="36">
        <v>25</v>
      </c>
      <c r="AE10" s="37">
        <v>7</v>
      </c>
      <c r="AF10" s="37"/>
      <c r="AG10" s="1">
        <f t="shared" si="15"/>
        <v>7</v>
      </c>
      <c r="AH10" s="32">
        <f t="shared" si="16"/>
        <v>7</v>
      </c>
      <c r="AI10" s="33">
        <v>2</v>
      </c>
      <c r="AJ10" s="31">
        <v>20</v>
      </c>
      <c r="AK10" s="1">
        <v>5</v>
      </c>
      <c r="AL10" s="1"/>
      <c r="AM10" s="1">
        <f t="shared" si="8"/>
        <v>6</v>
      </c>
      <c r="AN10" s="32">
        <f t="shared" si="9"/>
        <v>6</v>
      </c>
      <c r="AO10" s="33">
        <v>1</v>
      </c>
      <c r="AP10" s="60">
        <f t="shared" si="10"/>
        <v>5.357142857142857</v>
      </c>
      <c r="AQ10" s="61">
        <f t="shared" si="11"/>
        <v>14</v>
      </c>
      <c r="AR10" s="62">
        <f t="shared" si="12"/>
        <v>5.357142857142857</v>
      </c>
    </row>
    <row r="11" spans="1:44" ht="18">
      <c r="A11" s="23">
        <v>10</v>
      </c>
      <c r="B11" s="38" t="s">
        <v>93</v>
      </c>
      <c r="C11" s="41" t="s">
        <v>263</v>
      </c>
      <c r="D11" s="25" t="s">
        <v>264</v>
      </c>
      <c r="E11" s="26" t="s">
        <v>58</v>
      </c>
      <c r="F11" s="27"/>
      <c r="G11" s="28"/>
      <c r="H11" s="28"/>
      <c r="I11" s="23"/>
      <c r="J11" s="29"/>
      <c r="K11" s="30"/>
      <c r="L11" s="36">
        <v>20</v>
      </c>
      <c r="M11" s="47"/>
      <c r="N11" s="37"/>
      <c r="O11" s="1">
        <f t="shared" si="0"/>
        <v>2</v>
      </c>
      <c r="P11" s="32">
        <f t="shared" si="1"/>
        <v>2</v>
      </c>
      <c r="Q11" s="33">
        <v>3</v>
      </c>
      <c r="R11" s="36">
        <v>28</v>
      </c>
      <c r="S11" s="37">
        <v>3</v>
      </c>
      <c r="T11" s="37"/>
      <c r="U11" s="1">
        <f t="shared" si="2"/>
        <v>4</v>
      </c>
      <c r="V11" s="32">
        <f t="shared" si="3"/>
        <v>4</v>
      </c>
      <c r="W11" s="33">
        <v>3</v>
      </c>
      <c r="X11" s="36">
        <v>31</v>
      </c>
      <c r="Y11" s="37">
        <v>3</v>
      </c>
      <c r="Z11" s="37"/>
      <c r="AA11" s="1">
        <f t="shared" si="13"/>
        <v>5</v>
      </c>
      <c r="AB11" s="32">
        <f t="shared" si="14"/>
        <v>5</v>
      </c>
      <c r="AC11" s="33">
        <v>5</v>
      </c>
      <c r="AD11" s="36">
        <v>26</v>
      </c>
      <c r="AE11" s="37">
        <v>7</v>
      </c>
      <c r="AF11" s="37"/>
      <c r="AG11" s="1">
        <f t="shared" si="15"/>
        <v>8</v>
      </c>
      <c r="AH11" s="32">
        <f t="shared" si="16"/>
        <v>8</v>
      </c>
      <c r="AI11" s="33">
        <v>2</v>
      </c>
      <c r="AJ11" s="31">
        <v>24</v>
      </c>
      <c r="AK11" s="1">
        <v>6</v>
      </c>
      <c r="AL11" s="1"/>
      <c r="AM11" s="1">
        <f t="shared" si="8"/>
        <v>7</v>
      </c>
      <c r="AN11" s="32">
        <f t="shared" si="9"/>
        <v>7</v>
      </c>
      <c r="AO11" s="33">
        <v>1</v>
      </c>
      <c r="AP11" s="60">
        <f t="shared" si="10"/>
        <v>4.714285714285714</v>
      </c>
      <c r="AQ11" s="61">
        <f t="shared" si="11"/>
        <v>14</v>
      </c>
      <c r="AR11" s="62">
        <f t="shared" si="12"/>
        <v>4.714285714285714</v>
      </c>
    </row>
    <row r="12" spans="1:44" ht="18">
      <c r="A12" s="23">
        <v>11</v>
      </c>
      <c r="B12" s="38" t="s">
        <v>93</v>
      </c>
      <c r="C12" s="41" t="s">
        <v>265</v>
      </c>
      <c r="D12" s="25" t="s">
        <v>122</v>
      </c>
      <c r="E12" s="26" t="s">
        <v>58</v>
      </c>
      <c r="F12" s="27"/>
      <c r="G12" s="28"/>
      <c r="H12" s="28"/>
      <c r="I12" s="23"/>
      <c r="J12" s="29"/>
      <c r="K12" s="30"/>
      <c r="L12" s="36">
        <v>18</v>
      </c>
      <c r="M12" s="37">
        <v>4</v>
      </c>
      <c r="N12" s="37"/>
      <c r="O12" s="1">
        <f t="shared" si="0"/>
        <v>5</v>
      </c>
      <c r="P12" s="32">
        <f t="shared" si="1"/>
        <v>5</v>
      </c>
      <c r="Q12" s="33">
        <v>3</v>
      </c>
      <c r="R12" s="36">
        <v>34</v>
      </c>
      <c r="S12" s="37">
        <v>7</v>
      </c>
      <c r="T12" s="37"/>
      <c r="U12" s="1">
        <f t="shared" si="2"/>
        <v>7</v>
      </c>
      <c r="V12" s="32">
        <f t="shared" si="3"/>
        <v>7</v>
      </c>
      <c r="W12" s="33">
        <v>3</v>
      </c>
      <c r="X12" s="36">
        <v>34</v>
      </c>
      <c r="Y12" s="37">
        <v>5</v>
      </c>
      <c r="Z12" s="37"/>
      <c r="AA12" s="1">
        <f t="shared" si="13"/>
        <v>6</v>
      </c>
      <c r="AB12" s="32">
        <f t="shared" si="14"/>
        <v>6</v>
      </c>
      <c r="AC12" s="33">
        <v>5</v>
      </c>
      <c r="AD12" s="36">
        <v>24</v>
      </c>
      <c r="AE12" s="37">
        <v>7</v>
      </c>
      <c r="AF12" s="37"/>
      <c r="AG12" s="1">
        <f t="shared" si="15"/>
        <v>7</v>
      </c>
      <c r="AH12" s="32">
        <f t="shared" si="16"/>
        <v>7</v>
      </c>
      <c r="AI12" s="33">
        <v>2</v>
      </c>
      <c r="AJ12" s="31">
        <v>26</v>
      </c>
      <c r="AK12" s="1">
        <v>7</v>
      </c>
      <c r="AL12" s="1"/>
      <c r="AM12" s="1">
        <f t="shared" si="8"/>
        <v>8</v>
      </c>
      <c r="AN12" s="32">
        <f t="shared" si="9"/>
        <v>8</v>
      </c>
      <c r="AO12" s="33">
        <v>1</v>
      </c>
      <c r="AP12" s="60">
        <f t="shared" si="10"/>
        <v>6.285714285714286</v>
      </c>
      <c r="AQ12" s="61">
        <f t="shared" si="11"/>
        <v>14</v>
      </c>
      <c r="AR12" s="62">
        <f t="shared" si="12"/>
        <v>6.285714285714286</v>
      </c>
    </row>
    <row r="13" spans="1:44" ht="18">
      <c r="A13" s="23">
        <v>12</v>
      </c>
      <c r="B13" s="38" t="s">
        <v>93</v>
      </c>
      <c r="C13" s="41" t="s">
        <v>266</v>
      </c>
      <c r="D13" s="25" t="s">
        <v>29</v>
      </c>
      <c r="E13" s="26" t="s">
        <v>37</v>
      </c>
      <c r="F13" s="27"/>
      <c r="G13" s="28"/>
      <c r="H13" s="28"/>
      <c r="I13" s="23"/>
      <c r="J13" s="29"/>
      <c r="K13" s="30"/>
      <c r="L13" s="36">
        <v>19</v>
      </c>
      <c r="M13" s="37">
        <v>5</v>
      </c>
      <c r="N13" s="37"/>
      <c r="O13" s="1">
        <f t="shared" si="0"/>
        <v>5</v>
      </c>
      <c r="P13" s="32">
        <f t="shared" si="1"/>
        <v>5</v>
      </c>
      <c r="Q13" s="33">
        <v>3</v>
      </c>
      <c r="R13" s="36">
        <v>25</v>
      </c>
      <c r="S13" s="37">
        <v>4</v>
      </c>
      <c r="T13" s="37"/>
      <c r="U13" s="1">
        <f t="shared" si="2"/>
        <v>5</v>
      </c>
      <c r="V13" s="32">
        <f t="shared" si="3"/>
        <v>5</v>
      </c>
      <c r="W13" s="33">
        <v>3</v>
      </c>
      <c r="X13" s="36">
        <v>28</v>
      </c>
      <c r="Y13" s="37">
        <v>5</v>
      </c>
      <c r="Z13" s="37"/>
      <c r="AA13" s="1">
        <f t="shared" si="13"/>
        <v>6</v>
      </c>
      <c r="AB13" s="32">
        <f t="shared" si="14"/>
        <v>6</v>
      </c>
      <c r="AC13" s="33">
        <v>5</v>
      </c>
      <c r="AD13" s="36">
        <v>24</v>
      </c>
      <c r="AE13" s="37">
        <v>7</v>
      </c>
      <c r="AF13" s="37"/>
      <c r="AG13" s="1">
        <f t="shared" si="15"/>
        <v>7</v>
      </c>
      <c r="AH13" s="32">
        <f t="shared" si="16"/>
        <v>7</v>
      </c>
      <c r="AI13" s="33">
        <v>2</v>
      </c>
      <c r="AJ13" s="31">
        <v>24</v>
      </c>
      <c r="AK13" s="1">
        <v>7</v>
      </c>
      <c r="AL13" s="1"/>
      <c r="AM13" s="1">
        <f t="shared" si="8"/>
        <v>7</v>
      </c>
      <c r="AN13" s="32">
        <f t="shared" si="9"/>
        <v>7</v>
      </c>
      <c r="AO13" s="33">
        <v>1</v>
      </c>
      <c r="AP13" s="60">
        <f t="shared" si="10"/>
        <v>5.785714285714286</v>
      </c>
      <c r="AQ13" s="61">
        <f t="shared" si="11"/>
        <v>14</v>
      </c>
      <c r="AR13" s="62">
        <f t="shared" si="12"/>
        <v>5.785714285714286</v>
      </c>
    </row>
    <row r="14" spans="1:44" ht="18">
      <c r="A14" s="23">
        <v>13</v>
      </c>
      <c r="B14" s="38" t="s">
        <v>93</v>
      </c>
      <c r="C14" s="41" t="s">
        <v>267</v>
      </c>
      <c r="D14" s="25" t="s">
        <v>268</v>
      </c>
      <c r="E14" s="26" t="s">
        <v>85</v>
      </c>
      <c r="F14" s="27"/>
      <c r="G14" s="28"/>
      <c r="H14" s="28"/>
      <c r="I14" s="23"/>
      <c r="J14" s="29"/>
      <c r="K14" s="30"/>
      <c r="L14" s="46">
        <v>3</v>
      </c>
      <c r="M14" s="37"/>
      <c r="N14" s="37"/>
      <c r="O14" s="1">
        <f t="shared" si="0"/>
        <v>0</v>
      </c>
      <c r="P14" s="32">
        <f t="shared" si="1"/>
        <v>0</v>
      </c>
      <c r="Q14" s="33">
        <v>3</v>
      </c>
      <c r="R14" s="46">
        <v>4</v>
      </c>
      <c r="S14" s="37"/>
      <c r="T14" s="37"/>
      <c r="U14" s="1">
        <f t="shared" si="2"/>
        <v>0</v>
      </c>
      <c r="V14" s="32">
        <f t="shared" si="3"/>
        <v>0</v>
      </c>
      <c r="W14" s="33">
        <v>3</v>
      </c>
      <c r="X14" s="46"/>
      <c r="Y14" s="37"/>
      <c r="Z14" s="37"/>
      <c r="AA14" s="1">
        <f t="shared" si="13"/>
        <v>0</v>
      </c>
      <c r="AB14" s="32">
        <f t="shared" si="14"/>
        <v>0</v>
      </c>
      <c r="AC14" s="33">
        <v>5</v>
      </c>
      <c r="AD14" s="46"/>
      <c r="AE14" s="37"/>
      <c r="AF14" s="37"/>
      <c r="AG14" s="1">
        <f t="shared" si="15"/>
        <v>0</v>
      </c>
      <c r="AH14" s="32">
        <f t="shared" si="16"/>
        <v>0</v>
      </c>
      <c r="AI14" s="33">
        <v>2</v>
      </c>
      <c r="AJ14" s="46"/>
      <c r="AK14" s="1"/>
      <c r="AL14" s="1"/>
      <c r="AM14" s="1">
        <f t="shared" si="8"/>
        <v>0</v>
      </c>
      <c r="AN14" s="32">
        <f t="shared" si="9"/>
        <v>0</v>
      </c>
      <c r="AO14" s="33">
        <v>1</v>
      </c>
      <c r="AP14" s="60">
        <f t="shared" si="10"/>
        <v>0</v>
      </c>
      <c r="AQ14" s="61">
        <f t="shared" si="11"/>
        <v>14</v>
      </c>
      <c r="AR14" s="62">
        <f t="shared" si="12"/>
        <v>0</v>
      </c>
    </row>
    <row r="15" spans="1:44" ht="18">
      <c r="A15" s="23">
        <v>14</v>
      </c>
      <c r="B15" s="38" t="s">
        <v>93</v>
      </c>
      <c r="C15" s="41" t="s">
        <v>269</v>
      </c>
      <c r="D15" s="25" t="s">
        <v>270</v>
      </c>
      <c r="E15" s="26" t="s">
        <v>85</v>
      </c>
      <c r="F15" s="27"/>
      <c r="G15" s="28"/>
      <c r="H15" s="28"/>
      <c r="I15" s="23"/>
      <c r="J15" s="29"/>
      <c r="K15" s="30"/>
      <c r="L15" s="36">
        <v>20</v>
      </c>
      <c r="M15" s="37">
        <v>7</v>
      </c>
      <c r="N15" s="37"/>
      <c r="O15" s="1">
        <f t="shared" si="0"/>
        <v>7</v>
      </c>
      <c r="P15" s="32">
        <f t="shared" si="1"/>
        <v>7</v>
      </c>
      <c r="Q15" s="33">
        <v>3</v>
      </c>
      <c r="R15" s="36">
        <v>25</v>
      </c>
      <c r="S15" s="37">
        <v>4</v>
      </c>
      <c r="T15" s="37"/>
      <c r="U15" s="1">
        <f t="shared" si="2"/>
        <v>5</v>
      </c>
      <c r="V15" s="32">
        <f t="shared" si="3"/>
        <v>5</v>
      </c>
      <c r="W15" s="33">
        <v>3</v>
      </c>
      <c r="X15" s="36">
        <v>31</v>
      </c>
      <c r="Y15" s="37">
        <v>3</v>
      </c>
      <c r="Z15" s="37"/>
      <c r="AA15" s="1">
        <f t="shared" si="13"/>
        <v>5</v>
      </c>
      <c r="AB15" s="32">
        <f t="shared" si="14"/>
        <v>5</v>
      </c>
      <c r="AC15" s="33">
        <v>5</v>
      </c>
      <c r="AD15" s="36">
        <v>24</v>
      </c>
      <c r="AE15" s="37">
        <v>5</v>
      </c>
      <c r="AF15" s="37"/>
      <c r="AG15" s="1">
        <f t="shared" si="15"/>
        <v>6</v>
      </c>
      <c r="AH15" s="32">
        <f t="shared" si="16"/>
        <v>6</v>
      </c>
      <c r="AI15" s="33">
        <v>2</v>
      </c>
      <c r="AJ15" s="31">
        <v>26</v>
      </c>
      <c r="AK15" s="1">
        <v>5</v>
      </c>
      <c r="AL15" s="1"/>
      <c r="AM15" s="1">
        <f t="shared" si="8"/>
        <v>6</v>
      </c>
      <c r="AN15" s="32">
        <f t="shared" si="9"/>
        <v>6</v>
      </c>
      <c r="AO15" s="33">
        <v>1</v>
      </c>
      <c r="AP15" s="60">
        <f t="shared" si="10"/>
        <v>5.642857142857143</v>
      </c>
      <c r="AQ15" s="61">
        <f t="shared" si="11"/>
        <v>14</v>
      </c>
      <c r="AR15" s="62">
        <f t="shared" si="12"/>
        <v>5.642857142857143</v>
      </c>
    </row>
    <row r="16" spans="1:44" ht="18">
      <c r="A16" s="23">
        <v>15</v>
      </c>
      <c r="B16" s="38" t="s">
        <v>93</v>
      </c>
      <c r="C16" s="41" t="s">
        <v>271</v>
      </c>
      <c r="D16" s="25" t="s">
        <v>272</v>
      </c>
      <c r="E16" s="26" t="s">
        <v>70</v>
      </c>
      <c r="F16" s="27"/>
      <c r="G16" s="28"/>
      <c r="H16" s="28"/>
      <c r="I16" s="23"/>
      <c r="J16" s="29"/>
      <c r="K16" s="30"/>
      <c r="L16" s="36">
        <v>21</v>
      </c>
      <c r="M16" s="37">
        <v>6</v>
      </c>
      <c r="N16" s="37"/>
      <c r="O16" s="1">
        <f t="shared" si="0"/>
        <v>6</v>
      </c>
      <c r="P16" s="32">
        <f t="shared" si="1"/>
        <v>6</v>
      </c>
      <c r="Q16" s="33">
        <v>3</v>
      </c>
      <c r="R16" s="36">
        <v>29</v>
      </c>
      <c r="S16" s="37">
        <v>5</v>
      </c>
      <c r="T16" s="37"/>
      <c r="U16" s="1">
        <f t="shared" si="2"/>
        <v>5</v>
      </c>
      <c r="V16" s="32">
        <f t="shared" si="3"/>
        <v>5</v>
      </c>
      <c r="W16" s="33">
        <v>3</v>
      </c>
      <c r="X16" s="36">
        <v>33</v>
      </c>
      <c r="Y16" s="37">
        <v>4</v>
      </c>
      <c r="Z16" s="37"/>
      <c r="AA16" s="1">
        <f t="shared" si="13"/>
        <v>6</v>
      </c>
      <c r="AB16" s="32">
        <f t="shared" si="14"/>
        <v>6</v>
      </c>
      <c r="AC16" s="33">
        <v>5</v>
      </c>
      <c r="AD16" s="36">
        <v>24</v>
      </c>
      <c r="AE16" s="37">
        <v>5</v>
      </c>
      <c r="AF16" s="37"/>
      <c r="AG16" s="1">
        <f t="shared" si="15"/>
        <v>6</v>
      </c>
      <c r="AH16" s="32">
        <f t="shared" si="16"/>
        <v>6</v>
      </c>
      <c r="AI16" s="33">
        <v>2</v>
      </c>
      <c r="AJ16" s="31">
        <v>26</v>
      </c>
      <c r="AK16" s="1">
        <v>7</v>
      </c>
      <c r="AL16" s="1"/>
      <c r="AM16" s="1">
        <f t="shared" si="8"/>
        <v>8</v>
      </c>
      <c r="AN16" s="32">
        <f t="shared" si="9"/>
        <v>8</v>
      </c>
      <c r="AO16" s="33">
        <v>1</v>
      </c>
      <c r="AP16" s="60">
        <f t="shared" si="10"/>
        <v>5.928571428571429</v>
      </c>
      <c r="AQ16" s="61">
        <f t="shared" si="11"/>
        <v>14</v>
      </c>
      <c r="AR16" s="62">
        <f t="shared" si="12"/>
        <v>5.928571428571429</v>
      </c>
    </row>
    <row r="17" spans="1:44" ht="18">
      <c r="A17" s="23">
        <v>16</v>
      </c>
      <c r="B17" s="38" t="s">
        <v>93</v>
      </c>
      <c r="C17" s="41" t="s">
        <v>273</v>
      </c>
      <c r="D17" s="25" t="s">
        <v>81</v>
      </c>
      <c r="E17" s="26" t="s">
        <v>58</v>
      </c>
      <c r="F17" s="27"/>
      <c r="G17" s="28"/>
      <c r="H17" s="28"/>
      <c r="I17" s="23"/>
      <c r="J17" s="29"/>
      <c r="K17" s="30"/>
      <c r="L17" s="36">
        <v>22</v>
      </c>
      <c r="M17" s="37">
        <v>8</v>
      </c>
      <c r="N17" s="37"/>
      <c r="O17" s="1">
        <f t="shared" si="0"/>
        <v>8</v>
      </c>
      <c r="P17" s="32">
        <f t="shared" si="1"/>
        <v>8</v>
      </c>
      <c r="Q17" s="33">
        <v>3</v>
      </c>
      <c r="R17" s="36">
        <v>25</v>
      </c>
      <c r="S17" s="37">
        <v>3</v>
      </c>
      <c r="T17" s="37"/>
      <c r="U17" s="1">
        <f t="shared" si="2"/>
        <v>4</v>
      </c>
      <c r="V17" s="32">
        <f t="shared" si="3"/>
        <v>4</v>
      </c>
      <c r="W17" s="33">
        <v>3</v>
      </c>
      <c r="X17" s="36">
        <v>32</v>
      </c>
      <c r="Y17" s="37">
        <v>5</v>
      </c>
      <c r="Z17" s="37"/>
      <c r="AA17" s="1">
        <f t="shared" si="13"/>
        <v>6</v>
      </c>
      <c r="AB17" s="32">
        <f t="shared" si="14"/>
        <v>6</v>
      </c>
      <c r="AC17" s="33">
        <v>5</v>
      </c>
      <c r="AD17" s="36">
        <v>23</v>
      </c>
      <c r="AE17" s="37">
        <v>7</v>
      </c>
      <c r="AF17" s="37"/>
      <c r="AG17" s="1">
        <f t="shared" si="15"/>
        <v>7</v>
      </c>
      <c r="AH17" s="32">
        <f t="shared" si="16"/>
        <v>7</v>
      </c>
      <c r="AI17" s="33">
        <v>2</v>
      </c>
      <c r="AJ17" s="31">
        <v>26</v>
      </c>
      <c r="AK17" s="1">
        <v>6</v>
      </c>
      <c r="AL17" s="1"/>
      <c r="AM17" s="1">
        <f t="shared" si="8"/>
        <v>7</v>
      </c>
      <c r="AN17" s="32">
        <f t="shared" si="9"/>
        <v>7</v>
      </c>
      <c r="AO17" s="33">
        <v>1</v>
      </c>
      <c r="AP17" s="60">
        <f t="shared" si="10"/>
        <v>6.214285714285714</v>
      </c>
      <c r="AQ17" s="61">
        <f t="shared" si="11"/>
        <v>14</v>
      </c>
      <c r="AR17" s="62">
        <f t="shared" si="12"/>
        <v>6.214285714285714</v>
      </c>
    </row>
    <row r="18" spans="1:44" ht="18">
      <c r="A18" s="23">
        <v>17</v>
      </c>
      <c r="B18" s="38" t="s">
        <v>93</v>
      </c>
      <c r="C18" s="41" t="s">
        <v>274</v>
      </c>
      <c r="D18" s="25" t="s">
        <v>29</v>
      </c>
      <c r="E18" s="26" t="s">
        <v>39</v>
      </c>
      <c r="F18" s="27"/>
      <c r="G18" s="28"/>
      <c r="H18" s="28"/>
      <c r="I18" s="23"/>
      <c r="J18" s="29"/>
      <c r="K18" s="30"/>
      <c r="L18" s="36">
        <v>20</v>
      </c>
      <c r="M18" s="37">
        <v>8</v>
      </c>
      <c r="N18" s="37"/>
      <c r="O18" s="1">
        <f t="shared" si="0"/>
        <v>8</v>
      </c>
      <c r="P18" s="32">
        <f t="shared" si="1"/>
        <v>8</v>
      </c>
      <c r="Q18" s="33">
        <v>3</v>
      </c>
      <c r="R18" s="36">
        <v>26</v>
      </c>
      <c r="S18" s="37">
        <v>5</v>
      </c>
      <c r="T18" s="37"/>
      <c r="U18" s="1">
        <f t="shared" si="2"/>
        <v>5</v>
      </c>
      <c r="V18" s="32">
        <f t="shared" si="3"/>
        <v>5</v>
      </c>
      <c r="W18" s="33">
        <v>3</v>
      </c>
      <c r="X18" s="36">
        <v>28</v>
      </c>
      <c r="Y18" s="37">
        <v>5</v>
      </c>
      <c r="Z18" s="37"/>
      <c r="AA18" s="1">
        <f t="shared" si="13"/>
        <v>6</v>
      </c>
      <c r="AB18" s="32">
        <f t="shared" si="14"/>
        <v>6</v>
      </c>
      <c r="AC18" s="33">
        <v>5</v>
      </c>
      <c r="AD18" s="36">
        <v>24</v>
      </c>
      <c r="AE18" s="37">
        <v>6</v>
      </c>
      <c r="AF18" s="37"/>
      <c r="AG18" s="1">
        <f t="shared" si="15"/>
        <v>7</v>
      </c>
      <c r="AH18" s="32">
        <f t="shared" si="16"/>
        <v>7</v>
      </c>
      <c r="AI18" s="33">
        <v>2</v>
      </c>
      <c r="AJ18" s="31">
        <v>27</v>
      </c>
      <c r="AK18" s="1">
        <v>4</v>
      </c>
      <c r="AL18" s="1"/>
      <c r="AM18" s="1">
        <f t="shared" si="8"/>
        <v>6</v>
      </c>
      <c r="AN18" s="32">
        <f t="shared" si="9"/>
        <v>6</v>
      </c>
      <c r="AO18" s="33">
        <v>1</v>
      </c>
      <c r="AP18" s="60">
        <f t="shared" si="10"/>
        <v>6.357142857142857</v>
      </c>
      <c r="AQ18" s="61">
        <f t="shared" si="11"/>
        <v>14</v>
      </c>
      <c r="AR18" s="62">
        <f t="shared" si="12"/>
        <v>6.357142857142857</v>
      </c>
    </row>
    <row r="19" spans="1:44" ht="18">
      <c r="A19" s="23">
        <v>18</v>
      </c>
      <c r="B19" s="38" t="s">
        <v>93</v>
      </c>
      <c r="C19" s="41" t="s">
        <v>275</v>
      </c>
      <c r="D19" s="25" t="s">
        <v>276</v>
      </c>
      <c r="E19" s="26" t="s">
        <v>27</v>
      </c>
      <c r="F19" s="27"/>
      <c r="G19" s="28"/>
      <c r="H19" s="28"/>
      <c r="I19" s="23"/>
      <c r="J19" s="29"/>
      <c r="K19" s="30"/>
      <c r="L19" s="46"/>
      <c r="M19" s="37"/>
      <c r="N19" s="37"/>
      <c r="O19" s="1">
        <f t="shared" si="0"/>
        <v>0</v>
      </c>
      <c r="P19" s="32">
        <f t="shared" si="1"/>
        <v>0</v>
      </c>
      <c r="Q19" s="33">
        <v>3</v>
      </c>
      <c r="R19" s="46"/>
      <c r="S19" s="37"/>
      <c r="T19" s="37"/>
      <c r="U19" s="1">
        <f t="shared" si="2"/>
        <v>0</v>
      </c>
      <c r="V19" s="32">
        <f t="shared" si="3"/>
        <v>0</v>
      </c>
      <c r="W19" s="33">
        <v>3</v>
      </c>
      <c r="X19" s="46"/>
      <c r="Y19" s="37"/>
      <c r="Z19" s="37"/>
      <c r="AA19" s="1">
        <f t="shared" si="13"/>
        <v>0</v>
      </c>
      <c r="AB19" s="32">
        <f t="shared" si="14"/>
        <v>0</v>
      </c>
      <c r="AC19" s="33">
        <v>5</v>
      </c>
      <c r="AD19" s="46"/>
      <c r="AE19" s="37"/>
      <c r="AF19" s="37"/>
      <c r="AG19" s="1">
        <f t="shared" si="15"/>
        <v>0</v>
      </c>
      <c r="AH19" s="32">
        <f t="shared" si="16"/>
        <v>0</v>
      </c>
      <c r="AI19" s="33">
        <v>2</v>
      </c>
      <c r="AJ19" s="46"/>
      <c r="AK19" s="1"/>
      <c r="AL19" s="1"/>
      <c r="AM19" s="1">
        <f t="shared" si="8"/>
        <v>0</v>
      </c>
      <c r="AN19" s="32">
        <f t="shared" si="9"/>
        <v>0</v>
      </c>
      <c r="AO19" s="33">
        <v>1</v>
      </c>
      <c r="AP19" s="60">
        <f t="shared" si="10"/>
        <v>0</v>
      </c>
      <c r="AQ19" s="61">
        <f t="shared" si="11"/>
        <v>14</v>
      </c>
      <c r="AR19" s="62">
        <f t="shared" si="12"/>
        <v>0</v>
      </c>
    </row>
    <row r="20" spans="1:44" ht="18">
      <c r="A20" s="23">
        <v>19</v>
      </c>
      <c r="B20" s="38" t="s">
        <v>93</v>
      </c>
      <c r="C20" s="41" t="s">
        <v>277</v>
      </c>
      <c r="D20" s="25" t="s">
        <v>278</v>
      </c>
      <c r="E20" s="26" t="s">
        <v>32</v>
      </c>
      <c r="F20" s="27"/>
      <c r="G20" s="28"/>
      <c r="H20" s="28"/>
      <c r="I20" s="23"/>
      <c r="J20" s="29"/>
      <c r="K20" s="30"/>
      <c r="L20" s="46"/>
      <c r="M20" s="37"/>
      <c r="N20" s="37"/>
      <c r="O20" s="1">
        <f t="shared" si="0"/>
        <v>0</v>
      </c>
      <c r="P20" s="32">
        <f t="shared" si="1"/>
        <v>0</v>
      </c>
      <c r="Q20" s="33">
        <v>3</v>
      </c>
      <c r="R20" s="46"/>
      <c r="S20" s="37"/>
      <c r="T20" s="37"/>
      <c r="U20" s="1">
        <f t="shared" si="2"/>
        <v>0</v>
      </c>
      <c r="V20" s="32">
        <f t="shared" si="3"/>
        <v>0</v>
      </c>
      <c r="W20" s="33">
        <v>3</v>
      </c>
      <c r="X20" s="46"/>
      <c r="Y20" s="37"/>
      <c r="Z20" s="37"/>
      <c r="AA20" s="1">
        <f t="shared" si="13"/>
        <v>0</v>
      </c>
      <c r="AB20" s="32">
        <f t="shared" si="14"/>
        <v>0</v>
      </c>
      <c r="AC20" s="33">
        <v>5</v>
      </c>
      <c r="AD20" s="46"/>
      <c r="AE20" s="37"/>
      <c r="AF20" s="37"/>
      <c r="AG20" s="1">
        <f t="shared" si="15"/>
        <v>0</v>
      </c>
      <c r="AH20" s="32">
        <f t="shared" si="16"/>
        <v>0</v>
      </c>
      <c r="AI20" s="33">
        <v>2</v>
      </c>
      <c r="AJ20" s="46"/>
      <c r="AK20" s="1"/>
      <c r="AL20" s="1"/>
      <c r="AM20" s="1">
        <f t="shared" si="8"/>
        <v>0</v>
      </c>
      <c r="AN20" s="32">
        <f t="shared" si="9"/>
        <v>0</v>
      </c>
      <c r="AO20" s="33">
        <v>1</v>
      </c>
      <c r="AP20" s="60">
        <f t="shared" si="10"/>
        <v>0</v>
      </c>
      <c r="AQ20" s="61">
        <f t="shared" si="11"/>
        <v>14</v>
      </c>
      <c r="AR20" s="62">
        <f t="shared" si="12"/>
        <v>0</v>
      </c>
    </row>
    <row r="21" spans="1:44" ht="18">
      <c r="A21" s="23">
        <v>20</v>
      </c>
      <c r="B21" s="38" t="s">
        <v>93</v>
      </c>
      <c r="C21" s="41" t="s">
        <v>279</v>
      </c>
      <c r="D21" s="25" t="s">
        <v>57</v>
      </c>
      <c r="E21" s="26" t="s">
        <v>35</v>
      </c>
      <c r="F21" s="27"/>
      <c r="G21" s="28"/>
      <c r="H21" s="28"/>
      <c r="I21" s="23"/>
      <c r="J21" s="29"/>
      <c r="K21" s="30"/>
      <c r="L21" s="46"/>
      <c r="M21" s="37"/>
      <c r="N21" s="37"/>
      <c r="O21" s="1">
        <f t="shared" si="0"/>
        <v>0</v>
      </c>
      <c r="P21" s="32">
        <f t="shared" si="1"/>
        <v>0</v>
      </c>
      <c r="Q21" s="33">
        <v>3</v>
      </c>
      <c r="R21" s="46">
        <v>16</v>
      </c>
      <c r="S21" s="37"/>
      <c r="T21" s="37"/>
      <c r="U21" s="1">
        <f t="shared" si="2"/>
        <v>2</v>
      </c>
      <c r="V21" s="32">
        <f t="shared" si="3"/>
        <v>2</v>
      </c>
      <c r="W21" s="33">
        <v>3</v>
      </c>
      <c r="X21" s="46"/>
      <c r="Y21" s="37"/>
      <c r="Z21" s="37"/>
      <c r="AA21" s="1">
        <f t="shared" si="13"/>
        <v>0</v>
      </c>
      <c r="AB21" s="32">
        <f t="shared" si="14"/>
        <v>0</v>
      </c>
      <c r="AC21" s="33">
        <v>5</v>
      </c>
      <c r="AD21" s="46"/>
      <c r="AE21" s="37"/>
      <c r="AF21" s="37"/>
      <c r="AG21" s="1">
        <f t="shared" si="15"/>
        <v>0</v>
      </c>
      <c r="AH21" s="32">
        <f t="shared" si="16"/>
        <v>0</v>
      </c>
      <c r="AI21" s="33">
        <v>2</v>
      </c>
      <c r="AJ21" s="46"/>
      <c r="AK21" s="1"/>
      <c r="AL21" s="1"/>
      <c r="AM21" s="1">
        <f t="shared" si="8"/>
        <v>0</v>
      </c>
      <c r="AN21" s="32">
        <f t="shared" si="9"/>
        <v>0</v>
      </c>
      <c r="AO21" s="33">
        <v>1</v>
      </c>
      <c r="AP21" s="60">
        <f t="shared" si="10"/>
        <v>0.42857142857142855</v>
      </c>
      <c r="AQ21" s="61">
        <f t="shared" si="11"/>
        <v>14</v>
      </c>
      <c r="AR21" s="62">
        <f t="shared" si="12"/>
        <v>0.42857142857142855</v>
      </c>
    </row>
    <row r="22" spans="1:44" ht="18">
      <c r="A22" s="23">
        <v>21</v>
      </c>
      <c r="B22" s="38" t="s">
        <v>93</v>
      </c>
      <c r="C22" s="41" t="s">
        <v>280</v>
      </c>
      <c r="D22" s="25" t="s">
        <v>281</v>
      </c>
      <c r="E22" s="26" t="s">
        <v>76</v>
      </c>
      <c r="F22" s="27"/>
      <c r="G22" s="28"/>
      <c r="H22" s="28"/>
      <c r="I22" s="23"/>
      <c r="J22" s="29"/>
      <c r="K22" s="30"/>
      <c r="L22" s="36">
        <v>29</v>
      </c>
      <c r="M22" s="37">
        <v>10</v>
      </c>
      <c r="N22" s="37"/>
      <c r="O22" s="1">
        <f>ROUND((L22*0.1+M22*0.7),0)</f>
        <v>10</v>
      </c>
      <c r="P22" s="32">
        <f>ROUND(MAX((L22*0.1+M22*0.7),(L22*0.1+N22*0.7)),0)</f>
        <v>10</v>
      </c>
      <c r="Q22" s="33">
        <v>3</v>
      </c>
      <c r="R22" s="36">
        <v>47</v>
      </c>
      <c r="S22" s="37">
        <v>7</v>
      </c>
      <c r="T22" s="37"/>
      <c r="U22" s="1">
        <f>ROUND((R22*0.1+S22*0.5),0)</f>
        <v>8</v>
      </c>
      <c r="V22" s="32">
        <f>ROUND(MAX((R22*0.1+S22*0.5),(R22*0.1+T22*0.5)),0)</f>
        <v>8</v>
      </c>
      <c r="W22" s="33">
        <v>3</v>
      </c>
      <c r="X22" s="36">
        <v>40</v>
      </c>
      <c r="Y22" s="37">
        <v>7</v>
      </c>
      <c r="Z22" s="37"/>
      <c r="AA22" s="1">
        <f t="shared" si="13"/>
        <v>8</v>
      </c>
      <c r="AB22" s="32">
        <f t="shared" si="14"/>
        <v>8</v>
      </c>
      <c r="AC22" s="33">
        <v>5</v>
      </c>
      <c r="AD22" s="36">
        <v>27</v>
      </c>
      <c r="AE22" s="37">
        <v>9</v>
      </c>
      <c r="AF22" s="37"/>
      <c r="AG22" s="1">
        <f t="shared" si="15"/>
        <v>9</v>
      </c>
      <c r="AH22" s="32">
        <f t="shared" si="16"/>
        <v>9</v>
      </c>
      <c r="AI22" s="33">
        <v>2</v>
      </c>
      <c r="AJ22" s="31">
        <v>27</v>
      </c>
      <c r="AK22" s="1">
        <v>9</v>
      </c>
      <c r="AL22" s="1"/>
      <c r="AM22" s="1">
        <f t="shared" si="8"/>
        <v>9</v>
      </c>
      <c r="AN22" s="32">
        <f t="shared" si="9"/>
        <v>9</v>
      </c>
      <c r="AO22" s="33">
        <v>1</v>
      </c>
      <c r="AP22" s="60">
        <f t="shared" si="10"/>
        <v>8.642857142857142</v>
      </c>
      <c r="AQ22" s="61">
        <f t="shared" si="11"/>
        <v>14</v>
      </c>
      <c r="AR22" s="62">
        <f t="shared" si="12"/>
        <v>8.642857142857142</v>
      </c>
    </row>
    <row r="23" spans="1:44" ht="18">
      <c r="A23" s="23">
        <v>22</v>
      </c>
      <c r="B23" s="38" t="s">
        <v>93</v>
      </c>
      <c r="C23" s="41" t="s">
        <v>282</v>
      </c>
      <c r="D23" s="25" t="s">
        <v>283</v>
      </c>
      <c r="E23" s="26" t="s">
        <v>23</v>
      </c>
      <c r="F23" s="27"/>
      <c r="G23" s="28"/>
      <c r="H23" s="28"/>
      <c r="I23" s="23"/>
      <c r="J23" s="29"/>
      <c r="K23" s="30"/>
      <c r="L23" s="46"/>
      <c r="M23" s="37"/>
      <c r="N23" s="37"/>
      <c r="O23" s="1">
        <f>ROUND((L23*0.1+M23*0.7),0)</f>
        <v>0</v>
      </c>
      <c r="P23" s="32">
        <f>ROUND(MAX((L23*0.1+M23*0.7),(L23*0.1+N23*0.7)),0)</f>
        <v>0</v>
      </c>
      <c r="Q23" s="33">
        <v>3</v>
      </c>
      <c r="R23" s="36">
        <v>28</v>
      </c>
      <c r="S23" s="37">
        <v>6</v>
      </c>
      <c r="T23" s="37"/>
      <c r="U23" s="1">
        <f>ROUND((R23*0.1+S23*0.5),0)</f>
        <v>6</v>
      </c>
      <c r="V23" s="32">
        <f>ROUND(MAX((R23*0.1+S23*0.5),(R23*0.1+T23*0.5)),0)</f>
        <v>6</v>
      </c>
      <c r="W23" s="33">
        <v>3</v>
      </c>
      <c r="X23" s="36">
        <v>23</v>
      </c>
      <c r="Y23" s="37">
        <v>4</v>
      </c>
      <c r="Z23" s="37"/>
      <c r="AA23" s="1">
        <f t="shared" si="13"/>
        <v>5</v>
      </c>
      <c r="AB23" s="32">
        <f t="shared" si="14"/>
        <v>5</v>
      </c>
      <c r="AC23" s="33">
        <v>5</v>
      </c>
      <c r="AD23" s="36">
        <v>22</v>
      </c>
      <c r="AE23" s="37">
        <v>7</v>
      </c>
      <c r="AF23" s="37"/>
      <c r="AG23" s="1">
        <f t="shared" si="15"/>
        <v>7</v>
      </c>
      <c r="AH23" s="32">
        <f t="shared" si="16"/>
        <v>7</v>
      </c>
      <c r="AI23" s="33">
        <v>2</v>
      </c>
      <c r="AJ23" s="31"/>
      <c r="AK23" s="1"/>
      <c r="AL23" s="1"/>
      <c r="AM23" s="1">
        <f t="shared" si="8"/>
        <v>0</v>
      </c>
      <c r="AN23" s="32">
        <f t="shared" si="9"/>
        <v>0</v>
      </c>
      <c r="AO23" s="33">
        <v>1</v>
      </c>
      <c r="AP23" s="60">
        <f t="shared" si="10"/>
        <v>4.071428571428571</v>
      </c>
      <c r="AQ23" s="61">
        <f t="shared" si="11"/>
        <v>14</v>
      </c>
      <c r="AR23" s="62">
        <f t="shared" si="12"/>
        <v>4.071428571428571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7"/>
  <sheetViews>
    <sheetView zoomScalePageLayoutView="0" workbookViewId="0" topLeftCell="A1">
      <pane xSplit="5" ySplit="1" topLeftCell="Y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F3" sqref="AF3"/>
    </sheetView>
  </sheetViews>
  <sheetFormatPr defaultColWidth="9.140625" defaultRowHeight="12.75"/>
  <cols>
    <col min="1" max="1" width="7.57421875" style="13" customWidth="1"/>
    <col min="2" max="2" width="10.7109375" style="13" customWidth="1"/>
    <col min="3" max="3" width="14.8515625" style="13" customWidth="1"/>
    <col min="4" max="4" width="21.7109375" style="13" customWidth="1"/>
    <col min="5" max="6" width="10.7109375" style="13" customWidth="1"/>
    <col min="7" max="7" width="15.8515625" style="13" customWidth="1"/>
    <col min="8" max="8" width="26.7109375" style="13" customWidth="1"/>
    <col min="9" max="10" width="9.140625" style="13" customWidth="1"/>
    <col min="11" max="11" width="10.57421875" style="13" customWidth="1"/>
    <col min="12" max="23" width="5.57421875" style="13" customWidth="1"/>
    <col min="24" max="59" width="5.421875" style="13" customWidth="1"/>
    <col min="60" max="16384" width="9.140625" style="13" customWidth="1"/>
  </cols>
  <sheetData>
    <row r="1" spans="1:44" ht="117.75" customHeight="1">
      <c r="A1" s="4" t="s">
        <v>0</v>
      </c>
      <c r="B1" s="5" t="s">
        <v>2</v>
      </c>
      <c r="C1" s="5" t="s">
        <v>1</v>
      </c>
      <c r="D1" s="5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7" t="s">
        <v>10</v>
      </c>
      <c r="L1" s="8" t="s">
        <v>11</v>
      </c>
      <c r="M1" s="9" t="s">
        <v>98</v>
      </c>
      <c r="N1" s="9" t="s">
        <v>99</v>
      </c>
      <c r="O1" s="10" t="s">
        <v>100</v>
      </c>
      <c r="P1" s="11" t="s">
        <v>101</v>
      </c>
      <c r="Q1" s="12" t="s">
        <v>101</v>
      </c>
      <c r="R1" s="8" t="s">
        <v>11</v>
      </c>
      <c r="S1" s="9" t="s">
        <v>17</v>
      </c>
      <c r="T1" s="9" t="s">
        <v>18</v>
      </c>
      <c r="U1" s="10" t="s">
        <v>19</v>
      </c>
      <c r="V1" s="11" t="s">
        <v>20</v>
      </c>
      <c r="W1" s="12" t="s">
        <v>21</v>
      </c>
      <c r="X1" s="8" t="s">
        <v>11</v>
      </c>
      <c r="Y1" s="9" t="s">
        <v>427</v>
      </c>
      <c r="Z1" s="9" t="s">
        <v>428</v>
      </c>
      <c r="AA1" s="10" t="s">
        <v>429</v>
      </c>
      <c r="AB1" s="11" t="s">
        <v>430</v>
      </c>
      <c r="AC1" s="12" t="s">
        <v>430</v>
      </c>
      <c r="AD1" s="8" t="s">
        <v>11</v>
      </c>
      <c r="AE1" s="9" t="s">
        <v>431</v>
      </c>
      <c r="AF1" s="9" t="s">
        <v>432</v>
      </c>
      <c r="AG1" s="10" t="s">
        <v>433</v>
      </c>
      <c r="AH1" s="11" t="s">
        <v>434</v>
      </c>
      <c r="AI1" s="12" t="s">
        <v>435</v>
      </c>
      <c r="AJ1" s="8" t="s">
        <v>11</v>
      </c>
      <c r="AK1" s="9" t="s">
        <v>436</v>
      </c>
      <c r="AL1" s="9" t="s">
        <v>437</v>
      </c>
      <c r="AM1" s="10" t="s">
        <v>438</v>
      </c>
      <c r="AN1" s="11" t="s">
        <v>439</v>
      </c>
      <c r="AO1" s="12" t="s">
        <v>439</v>
      </c>
      <c r="AP1" s="57" t="s">
        <v>446</v>
      </c>
      <c r="AQ1" s="58" t="s">
        <v>447</v>
      </c>
      <c r="AR1" s="59" t="s">
        <v>448</v>
      </c>
    </row>
    <row r="2" spans="1:44" ht="18">
      <c r="A2" s="14">
        <v>1</v>
      </c>
      <c r="B2" s="38" t="s">
        <v>95</v>
      </c>
      <c r="C2" s="24" t="s">
        <v>284</v>
      </c>
      <c r="D2" s="2" t="s">
        <v>285</v>
      </c>
      <c r="E2" s="3" t="s">
        <v>286</v>
      </c>
      <c r="F2" s="15"/>
      <c r="G2" s="16"/>
      <c r="H2" s="16"/>
      <c r="I2" s="14"/>
      <c r="J2" s="17"/>
      <c r="K2" s="18"/>
      <c r="L2" s="19">
        <v>25</v>
      </c>
      <c r="M2" s="20">
        <v>5</v>
      </c>
      <c r="N2" s="20"/>
      <c r="O2" s="20">
        <f aca="true" t="shared" si="0" ref="O2:O17">ROUND((L2*0.1+M2*0.7),0)</f>
        <v>6</v>
      </c>
      <c r="P2" s="21">
        <f aca="true" t="shared" si="1" ref="P2:P17">ROUND(MAX((L2*0.1+M2*0.7),(L2*0.1+N2*0.7)),0)</f>
        <v>6</v>
      </c>
      <c r="Q2" s="22">
        <v>3</v>
      </c>
      <c r="R2" s="34"/>
      <c r="S2" s="35"/>
      <c r="T2" s="35"/>
      <c r="U2" s="48">
        <v>8</v>
      </c>
      <c r="V2" s="49">
        <v>8</v>
      </c>
      <c r="W2" s="22">
        <v>3</v>
      </c>
      <c r="X2" s="34">
        <v>36</v>
      </c>
      <c r="Y2" s="35">
        <v>5</v>
      </c>
      <c r="Z2" s="35"/>
      <c r="AA2" s="20">
        <f aca="true" t="shared" si="2" ref="AA2:AA7">ROUND((X2*0.1+Y2*0.6),0)</f>
        <v>7</v>
      </c>
      <c r="AB2" s="21">
        <f aca="true" t="shared" si="3" ref="AB2:AB7">ROUND(MAX((X2*0.1+Y2*0.6),(X2*0.1+Z2*0.6)),0)</f>
        <v>7</v>
      </c>
      <c r="AC2" s="22">
        <v>5</v>
      </c>
      <c r="AD2" s="34">
        <v>27</v>
      </c>
      <c r="AE2" s="35">
        <v>6</v>
      </c>
      <c r="AF2" s="35"/>
      <c r="AG2" s="20">
        <f aca="true" t="shared" si="4" ref="AG2:AG7">ROUND((AD2*0.1+AE2*0.7),0)</f>
        <v>7</v>
      </c>
      <c r="AH2" s="21">
        <f aca="true" t="shared" si="5" ref="AH2:AH7">ROUND(MAX((AD2*0.1+AE2*0.7),(AD2*0.1+AF2*0.7)),0)</f>
        <v>7</v>
      </c>
      <c r="AI2" s="22">
        <v>2</v>
      </c>
      <c r="AJ2" s="31">
        <v>22</v>
      </c>
      <c r="AK2" s="1">
        <v>5</v>
      </c>
      <c r="AL2" s="1"/>
      <c r="AM2" s="1">
        <f aca="true" t="shared" si="6" ref="AM2:AM7">ROUND((AJ2*0.1+AK2*0.7),0)</f>
        <v>6</v>
      </c>
      <c r="AN2" s="32">
        <f aca="true" t="shared" si="7" ref="AN2:AN7">ROUND(MAX((AJ2*0.1+AK2*0.7),(AJ2*0.1+AL2*0.7)),0)</f>
        <v>6</v>
      </c>
      <c r="AO2" s="33">
        <v>1</v>
      </c>
      <c r="AP2" s="60">
        <f>(O2*Q2+U2*W2+AA2*AC2+AG2*AI2+AM2*AO2)/AQ2</f>
        <v>6.928571428571429</v>
      </c>
      <c r="AQ2" s="61">
        <f>Q2+AC2+W2+AI2+AO2</f>
        <v>14</v>
      </c>
      <c r="AR2" s="62">
        <f>(P2*Q2+V2*W2+AB2*AC2+AH2*AI2+AN2*AO2)/AQ2</f>
        <v>6.928571428571429</v>
      </c>
    </row>
    <row r="3" spans="1:44" ht="18">
      <c r="A3" s="23">
        <v>2</v>
      </c>
      <c r="B3" s="38" t="s">
        <v>95</v>
      </c>
      <c r="C3" s="24" t="s">
        <v>287</v>
      </c>
      <c r="D3" s="2" t="s">
        <v>226</v>
      </c>
      <c r="E3" s="3" t="s">
        <v>288</v>
      </c>
      <c r="F3" s="27"/>
      <c r="G3" s="28"/>
      <c r="H3" s="28"/>
      <c r="I3" s="23"/>
      <c r="J3" s="29"/>
      <c r="K3" s="30"/>
      <c r="L3" s="31">
        <v>26</v>
      </c>
      <c r="M3" s="1">
        <v>5</v>
      </c>
      <c r="N3" s="1"/>
      <c r="O3" s="1">
        <f t="shared" si="0"/>
        <v>6</v>
      </c>
      <c r="P3" s="32">
        <f t="shared" si="1"/>
        <v>6</v>
      </c>
      <c r="Q3" s="33">
        <v>3</v>
      </c>
      <c r="R3" s="36">
        <v>31</v>
      </c>
      <c r="S3" s="37">
        <v>6</v>
      </c>
      <c r="T3" s="37"/>
      <c r="U3" s="1">
        <f aca="true" t="shared" si="8" ref="U3:U17">ROUND((R3*0.1+S3*0.5),0)</f>
        <v>6</v>
      </c>
      <c r="V3" s="32">
        <f aca="true" t="shared" si="9" ref="V3:V17">ROUND(MAX((R3*0.1+S3*0.5),(R3*0.1+T3*0.5)),0)</f>
        <v>6</v>
      </c>
      <c r="W3" s="33">
        <v>3</v>
      </c>
      <c r="X3" s="36">
        <v>36</v>
      </c>
      <c r="Y3" s="37">
        <v>5</v>
      </c>
      <c r="Z3" s="37"/>
      <c r="AA3" s="1">
        <f t="shared" si="2"/>
        <v>7</v>
      </c>
      <c r="AB3" s="32">
        <f t="shared" si="3"/>
        <v>7</v>
      </c>
      <c r="AC3" s="33">
        <v>5</v>
      </c>
      <c r="AD3" s="36">
        <v>25</v>
      </c>
      <c r="AE3" s="37">
        <v>6</v>
      </c>
      <c r="AF3" s="37"/>
      <c r="AG3" s="1">
        <f t="shared" si="4"/>
        <v>7</v>
      </c>
      <c r="AH3" s="32">
        <f t="shared" si="5"/>
        <v>7</v>
      </c>
      <c r="AI3" s="33">
        <v>2</v>
      </c>
      <c r="AJ3" s="31">
        <v>22</v>
      </c>
      <c r="AK3" s="1">
        <v>6</v>
      </c>
      <c r="AL3" s="1"/>
      <c r="AM3" s="1">
        <f t="shared" si="6"/>
        <v>6</v>
      </c>
      <c r="AN3" s="32">
        <f t="shared" si="7"/>
        <v>6</v>
      </c>
      <c r="AO3" s="33">
        <v>1</v>
      </c>
      <c r="AP3" s="60">
        <f aca="true" t="shared" si="10" ref="AP3:AP17">(O3*Q3+U3*W3+AA3*AC3+AG3*AI3+AM3*AO3)/AQ3</f>
        <v>6.5</v>
      </c>
      <c r="AQ3" s="61">
        <f aca="true" t="shared" si="11" ref="AQ3:AQ17">Q3+AC3+W3+AI3+AO3</f>
        <v>14</v>
      </c>
      <c r="AR3" s="62">
        <f aca="true" t="shared" si="12" ref="AR3:AR17">(P3*Q3+V3*W3+AB3*AC3+AH3*AI3+AN3*AO3)/AQ3</f>
        <v>6.5</v>
      </c>
    </row>
    <row r="4" spans="1:44" ht="18">
      <c r="A4" s="23">
        <v>3</v>
      </c>
      <c r="B4" s="38" t="s">
        <v>95</v>
      </c>
      <c r="C4" s="24" t="s">
        <v>289</v>
      </c>
      <c r="D4" s="2" t="s">
        <v>55</v>
      </c>
      <c r="E4" s="3" t="s">
        <v>83</v>
      </c>
      <c r="F4" s="27"/>
      <c r="G4" s="28"/>
      <c r="H4" s="28"/>
      <c r="I4" s="23"/>
      <c r="J4" s="29"/>
      <c r="K4" s="30"/>
      <c r="L4" s="31">
        <v>20</v>
      </c>
      <c r="M4" s="1">
        <v>3</v>
      </c>
      <c r="N4" s="1"/>
      <c r="O4" s="1">
        <f t="shared" si="0"/>
        <v>4</v>
      </c>
      <c r="P4" s="32">
        <f t="shared" si="1"/>
        <v>4</v>
      </c>
      <c r="Q4" s="33">
        <v>3</v>
      </c>
      <c r="R4" s="36">
        <v>26</v>
      </c>
      <c r="S4" s="37">
        <v>3</v>
      </c>
      <c r="T4" s="37"/>
      <c r="U4" s="1">
        <f t="shared" si="8"/>
        <v>4</v>
      </c>
      <c r="V4" s="32">
        <f t="shared" si="9"/>
        <v>4</v>
      </c>
      <c r="W4" s="33">
        <v>3</v>
      </c>
      <c r="X4" s="36">
        <v>35</v>
      </c>
      <c r="Y4" s="37">
        <v>5</v>
      </c>
      <c r="Z4" s="37"/>
      <c r="AA4" s="1">
        <f t="shared" si="2"/>
        <v>7</v>
      </c>
      <c r="AB4" s="32">
        <f t="shared" si="3"/>
        <v>7</v>
      </c>
      <c r="AC4" s="33">
        <v>5</v>
      </c>
      <c r="AD4" s="36">
        <v>26</v>
      </c>
      <c r="AE4" s="37">
        <v>6</v>
      </c>
      <c r="AF4" s="37"/>
      <c r="AG4" s="1">
        <f t="shared" si="4"/>
        <v>7</v>
      </c>
      <c r="AH4" s="32">
        <f t="shared" si="5"/>
        <v>7</v>
      </c>
      <c r="AI4" s="33">
        <v>2</v>
      </c>
      <c r="AJ4" s="31">
        <v>24</v>
      </c>
      <c r="AK4" s="1">
        <v>6</v>
      </c>
      <c r="AL4" s="1"/>
      <c r="AM4" s="1">
        <f t="shared" si="6"/>
        <v>7</v>
      </c>
      <c r="AN4" s="32">
        <f t="shared" si="7"/>
        <v>7</v>
      </c>
      <c r="AO4" s="33">
        <v>1</v>
      </c>
      <c r="AP4" s="60">
        <f t="shared" si="10"/>
        <v>5.714285714285714</v>
      </c>
      <c r="AQ4" s="61">
        <f t="shared" si="11"/>
        <v>14</v>
      </c>
      <c r="AR4" s="62">
        <f t="shared" si="12"/>
        <v>5.714285714285714</v>
      </c>
    </row>
    <row r="5" spans="1:44" ht="18">
      <c r="A5" s="23">
        <v>4</v>
      </c>
      <c r="B5" s="38" t="s">
        <v>95</v>
      </c>
      <c r="C5" s="24" t="s">
        <v>290</v>
      </c>
      <c r="D5" s="2" t="s">
        <v>291</v>
      </c>
      <c r="E5" s="3" t="s">
        <v>292</v>
      </c>
      <c r="F5" s="27"/>
      <c r="G5" s="28"/>
      <c r="H5" s="28"/>
      <c r="I5" s="23"/>
      <c r="J5" s="29"/>
      <c r="K5" s="30"/>
      <c r="L5" s="31">
        <v>25</v>
      </c>
      <c r="M5" s="1">
        <v>6</v>
      </c>
      <c r="N5" s="1"/>
      <c r="O5" s="1">
        <f t="shared" si="0"/>
        <v>7</v>
      </c>
      <c r="P5" s="32">
        <f t="shared" si="1"/>
        <v>7</v>
      </c>
      <c r="Q5" s="33">
        <v>3</v>
      </c>
      <c r="R5" s="36">
        <v>23</v>
      </c>
      <c r="S5" s="37">
        <v>3</v>
      </c>
      <c r="T5" s="37"/>
      <c r="U5" s="1">
        <f t="shared" si="8"/>
        <v>4</v>
      </c>
      <c r="V5" s="32">
        <f t="shared" si="9"/>
        <v>4</v>
      </c>
      <c r="W5" s="33">
        <v>3</v>
      </c>
      <c r="X5" s="36">
        <v>34</v>
      </c>
      <c r="Y5" s="37">
        <v>5</v>
      </c>
      <c r="Z5" s="37"/>
      <c r="AA5" s="1">
        <f t="shared" si="2"/>
        <v>6</v>
      </c>
      <c r="AB5" s="32">
        <f t="shared" si="3"/>
        <v>6</v>
      </c>
      <c r="AC5" s="33">
        <v>5</v>
      </c>
      <c r="AD5" s="36">
        <v>27</v>
      </c>
      <c r="AE5" s="37">
        <v>6</v>
      </c>
      <c r="AF5" s="37"/>
      <c r="AG5" s="1">
        <f t="shared" si="4"/>
        <v>7</v>
      </c>
      <c r="AH5" s="32">
        <f t="shared" si="5"/>
        <v>7</v>
      </c>
      <c r="AI5" s="33">
        <v>2</v>
      </c>
      <c r="AJ5" s="31">
        <v>19</v>
      </c>
      <c r="AK5" s="1">
        <v>7</v>
      </c>
      <c r="AL5" s="1"/>
      <c r="AM5" s="1">
        <f t="shared" si="6"/>
        <v>7</v>
      </c>
      <c r="AN5" s="32">
        <f t="shared" si="7"/>
        <v>7</v>
      </c>
      <c r="AO5" s="33">
        <v>1</v>
      </c>
      <c r="AP5" s="60">
        <f t="shared" si="10"/>
        <v>6</v>
      </c>
      <c r="AQ5" s="61">
        <f t="shared" si="11"/>
        <v>14</v>
      </c>
      <c r="AR5" s="62">
        <f t="shared" si="12"/>
        <v>6</v>
      </c>
    </row>
    <row r="6" spans="1:44" ht="18">
      <c r="A6" s="23">
        <v>5</v>
      </c>
      <c r="B6" s="38" t="s">
        <v>95</v>
      </c>
      <c r="C6" s="24" t="s">
        <v>293</v>
      </c>
      <c r="D6" s="2" t="s">
        <v>294</v>
      </c>
      <c r="E6" s="3" t="s">
        <v>295</v>
      </c>
      <c r="F6" s="27"/>
      <c r="G6" s="28"/>
      <c r="H6" s="28"/>
      <c r="I6" s="23"/>
      <c r="J6" s="29"/>
      <c r="K6" s="30"/>
      <c r="L6" s="31">
        <v>26</v>
      </c>
      <c r="M6" s="1">
        <v>3</v>
      </c>
      <c r="N6" s="1"/>
      <c r="O6" s="1">
        <f t="shared" si="0"/>
        <v>5</v>
      </c>
      <c r="P6" s="32">
        <f t="shared" si="1"/>
        <v>5</v>
      </c>
      <c r="Q6" s="33">
        <v>3</v>
      </c>
      <c r="R6" s="36">
        <v>29</v>
      </c>
      <c r="S6" s="37">
        <v>4</v>
      </c>
      <c r="T6" s="37"/>
      <c r="U6" s="1">
        <f t="shared" si="8"/>
        <v>5</v>
      </c>
      <c r="V6" s="32">
        <f t="shared" si="9"/>
        <v>5</v>
      </c>
      <c r="W6" s="33">
        <v>3</v>
      </c>
      <c r="X6" s="36">
        <v>32</v>
      </c>
      <c r="Y6" s="37">
        <v>5</v>
      </c>
      <c r="Z6" s="37"/>
      <c r="AA6" s="1">
        <f t="shared" si="2"/>
        <v>6</v>
      </c>
      <c r="AB6" s="32">
        <f t="shared" si="3"/>
        <v>6</v>
      </c>
      <c r="AC6" s="33">
        <v>5</v>
      </c>
      <c r="AD6" s="36">
        <v>21</v>
      </c>
      <c r="AE6" s="37">
        <v>6</v>
      </c>
      <c r="AF6" s="37"/>
      <c r="AG6" s="1">
        <f t="shared" si="4"/>
        <v>6</v>
      </c>
      <c r="AH6" s="32">
        <f t="shared" si="5"/>
        <v>6</v>
      </c>
      <c r="AI6" s="33">
        <v>2</v>
      </c>
      <c r="AJ6" s="31">
        <v>22</v>
      </c>
      <c r="AK6" s="1">
        <v>4</v>
      </c>
      <c r="AL6" s="1"/>
      <c r="AM6" s="1">
        <f t="shared" si="6"/>
        <v>5</v>
      </c>
      <c r="AN6" s="32">
        <f t="shared" si="7"/>
        <v>5</v>
      </c>
      <c r="AO6" s="33">
        <v>1</v>
      </c>
      <c r="AP6" s="60">
        <f t="shared" si="10"/>
        <v>5.5</v>
      </c>
      <c r="AQ6" s="61">
        <f t="shared" si="11"/>
        <v>14</v>
      </c>
      <c r="AR6" s="62">
        <f t="shared" si="12"/>
        <v>5.5</v>
      </c>
    </row>
    <row r="7" spans="1:44" ht="18">
      <c r="A7" s="23">
        <v>6</v>
      </c>
      <c r="B7" s="38" t="s">
        <v>95</v>
      </c>
      <c r="C7" s="24" t="s">
        <v>296</v>
      </c>
      <c r="D7" s="2" t="s">
        <v>297</v>
      </c>
      <c r="E7" s="3" t="s">
        <v>298</v>
      </c>
      <c r="F7" s="27"/>
      <c r="G7" s="28"/>
      <c r="H7" s="28"/>
      <c r="I7" s="23"/>
      <c r="J7" s="29"/>
      <c r="K7" s="30"/>
      <c r="L7" s="31">
        <v>22</v>
      </c>
      <c r="M7" s="1">
        <v>5</v>
      </c>
      <c r="N7" s="1"/>
      <c r="O7" s="1">
        <f t="shared" si="0"/>
        <v>6</v>
      </c>
      <c r="P7" s="32">
        <f t="shared" si="1"/>
        <v>6</v>
      </c>
      <c r="Q7" s="33">
        <v>3</v>
      </c>
      <c r="R7" s="36">
        <v>26</v>
      </c>
      <c r="S7" s="37">
        <v>4</v>
      </c>
      <c r="T7" s="37"/>
      <c r="U7" s="1">
        <f t="shared" si="8"/>
        <v>5</v>
      </c>
      <c r="V7" s="32">
        <f t="shared" si="9"/>
        <v>5</v>
      </c>
      <c r="W7" s="33">
        <v>3</v>
      </c>
      <c r="X7" s="36">
        <v>36</v>
      </c>
      <c r="Y7" s="37">
        <v>3</v>
      </c>
      <c r="Z7" s="37"/>
      <c r="AA7" s="1">
        <f t="shared" si="2"/>
        <v>5</v>
      </c>
      <c r="AB7" s="32">
        <f t="shared" si="3"/>
        <v>5</v>
      </c>
      <c r="AC7" s="33">
        <v>5</v>
      </c>
      <c r="AD7" s="36">
        <v>26</v>
      </c>
      <c r="AE7" s="37">
        <v>6</v>
      </c>
      <c r="AF7" s="37"/>
      <c r="AG7" s="1">
        <f t="shared" si="4"/>
        <v>7</v>
      </c>
      <c r="AH7" s="32">
        <f t="shared" si="5"/>
        <v>7</v>
      </c>
      <c r="AI7" s="33">
        <v>2</v>
      </c>
      <c r="AJ7" s="31">
        <v>18</v>
      </c>
      <c r="AK7" s="1">
        <v>5</v>
      </c>
      <c r="AL7" s="1"/>
      <c r="AM7" s="1">
        <f t="shared" si="6"/>
        <v>5</v>
      </c>
      <c r="AN7" s="32">
        <f t="shared" si="7"/>
        <v>5</v>
      </c>
      <c r="AO7" s="33">
        <v>1</v>
      </c>
      <c r="AP7" s="60">
        <f t="shared" si="10"/>
        <v>5.5</v>
      </c>
      <c r="AQ7" s="61">
        <f t="shared" si="11"/>
        <v>14</v>
      </c>
      <c r="AR7" s="62">
        <f t="shared" si="12"/>
        <v>5.5</v>
      </c>
    </row>
    <row r="8" spans="1:44" ht="18">
      <c r="A8" s="23">
        <v>7</v>
      </c>
      <c r="B8" s="38" t="s">
        <v>95</v>
      </c>
      <c r="C8" s="24" t="s">
        <v>299</v>
      </c>
      <c r="D8" s="2" t="s">
        <v>63</v>
      </c>
      <c r="E8" s="3" t="s">
        <v>75</v>
      </c>
      <c r="F8" s="27"/>
      <c r="G8" s="28"/>
      <c r="H8" s="28"/>
      <c r="I8" s="23"/>
      <c r="J8" s="29"/>
      <c r="K8" s="30"/>
      <c r="L8" s="31">
        <v>26</v>
      </c>
      <c r="M8" s="1">
        <v>6</v>
      </c>
      <c r="N8" s="1"/>
      <c r="O8" s="1">
        <f t="shared" si="0"/>
        <v>7</v>
      </c>
      <c r="P8" s="32">
        <f t="shared" si="1"/>
        <v>7</v>
      </c>
      <c r="Q8" s="33">
        <v>3</v>
      </c>
      <c r="R8" s="36">
        <v>41</v>
      </c>
      <c r="S8" s="37">
        <v>6</v>
      </c>
      <c r="T8" s="37"/>
      <c r="U8" s="1">
        <f t="shared" si="8"/>
        <v>7</v>
      </c>
      <c r="V8" s="32">
        <f t="shared" si="9"/>
        <v>7</v>
      </c>
      <c r="W8" s="33">
        <v>3</v>
      </c>
      <c r="X8" s="36">
        <v>37</v>
      </c>
      <c r="Y8" s="37">
        <v>4</v>
      </c>
      <c r="Z8" s="37"/>
      <c r="AA8" s="1">
        <f aca="true" t="shared" si="13" ref="AA8:AA17">ROUND((X8*0.1+Y8*0.6),0)</f>
        <v>6</v>
      </c>
      <c r="AB8" s="32">
        <f aca="true" t="shared" si="14" ref="AB8:AB17">ROUND(MAX((X8*0.1+Y8*0.6),(X8*0.1+Z8*0.6)),0)</f>
        <v>6</v>
      </c>
      <c r="AC8" s="33">
        <v>5</v>
      </c>
      <c r="AD8" s="36">
        <v>28</v>
      </c>
      <c r="AE8" s="37">
        <v>6</v>
      </c>
      <c r="AF8" s="37"/>
      <c r="AG8" s="1">
        <f aca="true" t="shared" si="15" ref="AG8:AG17">ROUND((AD8*0.1+AE8*0.7),0)</f>
        <v>7</v>
      </c>
      <c r="AH8" s="32">
        <f aca="true" t="shared" si="16" ref="AH8:AH17">ROUND(MAX((AD8*0.1+AE8*0.7),(AD8*0.1+AF8*0.7)),0)</f>
        <v>7</v>
      </c>
      <c r="AI8" s="33">
        <v>2</v>
      </c>
      <c r="AJ8" s="31">
        <v>24</v>
      </c>
      <c r="AK8" s="1">
        <v>8</v>
      </c>
      <c r="AL8" s="1"/>
      <c r="AM8" s="1">
        <f aca="true" t="shared" si="17" ref="AM8:AM17">ROUND((AJ8*0.1+AK8*0.7),0)</f>
        <v>8</v>
      </c>
      <c r="AN8" s="32">
        <f aca="true" t="shared" si="18" ref="AN8:AN17">ROUND(MAX((AJ8*0.1+AK8*0.7),(AJ8*0.1+AL8*0.7)),0)</f>
        <v>8</v>
      </c>
      <c r="AO8" s="33">
        <v>1</v>
      </c>
      <c r="AP8" s="60">
        <f t="shared" si="10"/>
        <v>6.714285714285714</v>
      </c>
      <c r="AQ8" s="61">
        <f t="shared" si="11"/>
        <v>14</v>
      </c>
      <c r="AR8" s="62">
        <f t="shared" si="12"/>
        <v>6.714285714285714</v>
      </c>
    </row>
    <row r="9" spans="1:44" ht="18">
      <c r="A9" s="23">
        <v>8</v>
      </c>
      <c r="B9" s="38" t="s">
        <v>95</v>
      </c>
      <c r="C9" s="24" t="s">
        <v>300</v>
      </c>
      <c r="D9" s="2" t="s">
        <v>301</v>
      </c>
      <c r="E9" s="3" t="s">
        <v>75</v>
      </c>
      <c r="F9" s="27"/>
      <c r="G9" s="28"/>
      <c r="H9" s="28"/>
      <c r="I9" s="23"/>
      <c r="J9" s="29"/>
      <c r="K9" s="30"/>
      <c r="L9" s="31">
        <v>24</v>
      </c>
      <c r="M9" s="1">
        <v>6</v>
      </c>
      <c r="N9" s="1"/>
      <c r="O9" s="1">
        <f t="shared" si="0"/>
        <v>7</v>
      </c>
      <c r="P9" s="32">
        <f t="shared" si="1"/>
        <v>7</v>
      </c>
      <c r="Q9" s="33">
        <v>3</v>
      </c>
      <c r="R9" s="36">
        <v>25</v>
      </c>
      <c r="S9" s="37">
        <v>4</v>
      </c>
      <c r="T9" s="37"/>
      <c r="U9" s="1">
        <f t="shared" si="8"/>
        <v>5</v>
      </c>
      <c r="V9" s="32">
        <f t="shared" si="9"/>
        <v>5</v>
      </c>
      <c r="W9" s="33">
        <v>3</v>
      </c>
      <c r="X9" s="36">
        <v>35</v>
      </c>
      <c r="Y9" s="37">
        <v>5</v>
      </c>
      <c r="Z9" s="37"/>
      <c r="AA9" s="1">
        <f t="shared" si="13"/>
        <v>7</v>
      </c>
      <c r="AB9" s="32">
        <f t="shared" si="14"/>
        <v>7</v>
      </c>
      <c r="AC9" s="33">
        <v>5</v>
      </c>
      <c r="AD9" s="36">
        <v>26</v>
      </c>
      <c r="AE9" s="37">
        <v>5</v>
      </c>
      <c r="AF9" s="37"/>
      <c r="AG9" s="1">
        <f t="shared" si="15"/>
        <v>6</v>
      </c>
      <c r="AH9" s="32">
        <f t="shared" si="16"/>
        <v>6</v>
      </c>
      <c r="AI9" s="33">
        <v>2</v>
      </c>
      <c r="AJ9" s="31">
        <v>27</v>
      </c>
      <c r="AK9" s="1">
        <v>7</v>
      </c>
      <c r="AL9" s="1"/>
      <c r="AM9" s="1">
        <f t="shared" si="17"/>
        <v>8</v>
      </c>
      <c r="AN9" s="32">
        <f t="shared" si="18"/>
        <v>8</v>
      </c>
      <c r="AO9" s="33">
        <v>1</v>
      </c>
      <c r="AP9" s="60">
        <f t="shared" si="10"/>
        <v>6.5</v>
      </c>
      <c r="AQ9" s="61">
        <f t="shared" si="11"/>
        <v>14</v>
      </c>
      <c r="AR9" s="62">
        <f t="shared" si="12"/>
        <v>6.5</v>
      </c>
    </row>
    <row r="10" spans="1:44" ht="18">
      <c r="A10" s="23">
        <v>9</v>
      </c>
      <c r="B10" s="38" t="s">
        <v>95</v>
      </c>
      <c r="C10" s="24" t="s">
        <v>302</v>
      </c>
      <c r="D10" s="2" t="s">
        <v>303</v>
      </c>
      <c r="E10" s="3" t="s">
        <v>304</v>
      </c>
      <c r="F10" s="27"/>
      <c r="G10" s="28"/>
      <c r="H10" s="28"/>
      <c r="I10" s="23"/>
      <c r="J10" s="29"/>
      <c r="K10" s="30"/>
      <c r="L10" s="31">
        <v>23</v>
      </c>
      <c r="M10" s="1">
        <v>3</v>
      </c>
      <c r="N10" s="1"/>
      <c r="O10" s="1">
        <f t="shared" si="0"/>
        <v>4</v>
      </c>
      <c r="P10" s="32">
        <f t="shared" si="1"/>
        <v>4</v>
      </c>
      <c r="Q10" s="33">
        <v>3</v>
      </c>
      <c r="R10" s="36">
        <v>36</v>
      </c>
      <c r="S10" s="37">
        <v>5</v>
      </c>
      <c r="T10" s="37"/>
      <c r="U10" s="1">
        <f t="shared" si="8"/>
        <v>6</v>
      </c>
      <c r="V10" s="32">
        <f t="shared" si="9"/>
        <v>6</v>
      </c>
      <c r="W10" s="33">
        <v>3</v>
      </c>
      <c r="X10" s="36">
        <v>36</v>
      </c>
      <c r="Y10" s="37">
        <v>4</v>
      </c>
      <c r="Z10" s="37"/>
      <c r="AA10" s="1">
        <f t="shared" si="13"/>
        <v>6</v>
      </c>
      <c r="AB10" s="32">
        <f t="shared" si="14"/>
        <v>6</v>
      </c>
      <c r="AC10" s="33">
        <v>5</v>
      </c>
      <c r="AD10" s="36">
        <v>26</v>
      </c>
      <c r="AE10" s="37">
        <v>5</v>
      </c>
      <c r="AF10" s="37"/>
      <c r="AG10" s="1">
        <f t="shared" si="15"/>
        <v>6</v>
      </c>
      <c r="AH10" s="32">
        <f t="shared" si="16"/>
        <v>6</v>
      </c>
      <c r="AI10" s="33">
        <v>2</v>
      </c>
      <c r="AJ10" s="31">
        <v>18</v>
      </c>
      <c r="AK10" s="1">
        <v>6</v>
      </c>
      <c r="AL10" s="1"/>
      <c r="AM10" s="1">
        <f t="shared" si="17"/>
        <v>6</v>
      </c>
      <c r="AN10" s="32">
        <f t="shared" si="18"/>
        <v>6</v>
      </c>
      <c r="AO10" s="33">
        <v>1</v>
      </c>
      <c r="AP10" s="60">
        <f t="shared" si="10"/>
        <v>5.571428571428571</v>
      </c>
      <c r="AQ10" s="61">
        <f t="shared" si="11"/>
        <v>14</v>
      </c>
      <c r="AR10" s="62">
        <f t="shared" si="12"/>
        <v>5.571428571428571</v>
      </c>
    </row>
    <row r="11" spans="1:44" ht="18">
      <c r="A11" s="23">
        <v>10</v>
      </c>
      <c r="B11" s="38" t="s">
        <v>95</v>
      </c>
      <c r="C11" s="24" t="s">
        <v>305</v>
      </c>
      <c r="D11" s="2" t="s">
        <v>306</v>
      </c>
      <c r="E11" s="3" t="s">
        <v>307</v>
      </c>
      <c r="F11" s="27"/>
      <c r="G11" s="28"/>
      <c r="H11" s="28"/>
      <c r="I11" s="23"/>
      <c r="J11" s="29"/>
      <c r="K11" s="30"/>
      <c r="L11" s="31">
        <v>26</v>
      </c>
      <c r="M11" s="1">
        <v>4</v>
      </c>
      <c r="N11" s="1"/>
      <c r="O11" s="1">
        <f t="shared" si="0"/>
        <v>5</v>
      </c>
      <c r="P11" s="32">
        <f t="shared" si="1"/>
        <v>5</v>
      </c>
      <c r="Q11" s="33">
        <v>3</v>
      </c>
      <c r="R11" s="36"/>
      <c r="S11" s="37"/>
      <c r="T11" s="37"/>
      <c r="U11" s="50">
        <v>7</v>
      </c>
      <c r="V11" s="51">
        <v>7</v>
      </c>
      <c r="W11" s="33">
        <v>3</v>
      </c>
      <c r="X11" s="36">
        <v>31</v>
      </c>
      <c r="Y11" s="37">
        <v>4</v>
      </c>
      <c r="Z11" s="37"/>
      <c r="AA11" s="1">
        <f t="shared" si="13"/>
        <v>6</v>
      </c>
      <c r="AB11" s="32">
        <f t="shared" si="14"/>
        <v>6</v>
      </c>
      <c r="AC11" s="33">
        <v>5</v>
      </c>
      <c r="AD11" s="36">
        <v>19</v>
      </c>
      <c r="AE11" s="37">
        <v>7</v>
      </c>
      <c r="AF11" s="37"/>
      <c r="AG11" s="1">
        <f t="shared" si="15"/>
        <v>7</v>
      </c>
      <c r="AH11" s="32">
        <f t="shared" si="16"/>
        <v>7</v>
      </c>
      <c r="AI11" s="33">
        <v>2</v>
      </c>
      <c r="AJ11" s="31">
        <v>20</v>
      </c>
      <c r="AK11" s="1">
        <v>4</v>
      </c>
      <c r="AL11" s="1"/>
      <c r="AM11" s="1">
        <f t="shared" si="17"/>
        <v>5</v>
      </c>
      <c r="AN11" s="32">
        <f t="shared" si="18"/>
        <v>5</v>
      </c>
      <c r="AO11" s="33">
        <v>1</v>
      </c>
      <c r="AP11" s="60">
        <f t="shared" si="10"/>
        <v>6.071428571428571</v>
      </c>
      <c r="AQ11" s="61">
        <f t="shared" si="11"/>
        <v>14</v>
      </c>
      <c r="AR11" s="62">
        <f t="shared" si="12"/>
        <v>6.071428571428571</v>
      </c>
    </row>
    <row r="12" spans="1:44" ht="18">
      <c r="A12" s="23">
        <v>11</v>
      </c>
      <c r="B12" s="38" t="s">
        <v>95</v>
      </c>
      <c r="C12" s="24" t="s">
        <v>308</v>
      </c>
      <c r="D12" s="2" t="s">
        <v>309</v>
      </c>
      <c r="E12" s="3" t="s">
        <v>167</v>
      </c>
      <c r="F12" s="27"/>
      <c r="G12" s="28"/>
      <c r="H12" s="28"/>
      <c r="I12" s="23"/>
      <c r="J12" s="29"/>
      <c r="K12" s="30"/>
      <c r="L12" s="31">
        <v>27</v>
      </c>
      <c r="M12" s="1">
        <v>6</v>
      </c>
      <c r="N12" s="1"/>
      <c r="O12" s="1">
        <f t="shared" si="0"/>
        <v>7</v>
      </c>
      <c r="P12" s="32">
        <f t="shared" si="1"/>
        <v>7</v>
      </c>
      <c r="Q12" s="33">
        <v>3</v>
      </c>
      <c r="R12" s="36">
        <v>40</v>
      </c>
      <c r="S12" s="37">
        <v>7</v>
      </c>
      <c r="T12" s="37"/>
      <c r="U12" s="1">
        <f t="shared" si="8"/>
        <v>8</v>
      </c>
      <c r="V12" s="32">
        <f t="shared" si="9"/>
        <v>8</v>
      </c>
      <c r="W12" s="33">
        <v>3</v>
      </c>
      <c r="X12" s="36">
        <v>37</v>
      </c>
      <c r="Y12" s="37">
        <v>5</v>
      </c>
      <c r="Z12" s="37"/>
      <c r="AA12" s="1">
        <f t="shared" si="13"/>
        <v>7</v>
      </c>
      <c r="AB12" s="32">
        <f t="shared" si="14"/>
        <v>7</v>
      </c>
      <c r="AC12" s="33">
        <v>5</v>
      </c>
      <c r="AD12" s="36">
        <v>21</v>
      </c>
      <c r="AE12" s="37">
        <v>7</v>
      </c>
      <c r="AF12" s="37"/>
      <c r="AG12" s="1">
        <f t="shared" si="15"/>
        <v>7</v>
      </c>
      <c r="AH12" s="32">
        <f t="shared" si="16"/>
        <v>7</v>
      </c>
      <c r="AI12" s="33">
        <v>2</v>
      </c>
      <c r="AJ12" s="31">
        <v>18</v>
      </c>
      <c r="AK12" s="1">
        <v>6</v>
      </c>
      <c r="AL12" s="1"/>
      <c r="AM12" s="1">
        <f t="shared" si="17"/>
        <v>6</v>
      </c>
      <c r="AN12" s="32">
        <f t="shared" si="18"/>
        <v>6</v>
      </c>
      <c r="AO12" s="33">
        <v>1</v>
      </c>
      <c r="AP12" s="60">
        <f t="shared" si="10"/>
        <v>7.142857142857143</v>
      </c>
      <c r="AQ12" s="61">
        <f t="shared" si="11"/>
        <v>14</v>
      </c>
      <c r="AR12" s="62">
        <f t="shared" si="12"/>
        <v>7.142857142857143</v>
      </c>
    </row>
    <row r="13" spans="1:44" ht="18">
      <c r="A13" s="23">
        <v>12</v>
      </c>
      <c r="B13" s="38" t="s">
        <v>95</v>
      </c>
      <c r="C13" s="24" t="s">
        <v>310</v>
      </c>
      <c r="D13" s="2" t="s">
        <v>311</v>
      </c>
      <c r="E13" s="3" t="s">
        <v>89</v>
      </c>
      <c r="F13" s="27"/>
      <c r="G13" s="28"/>
      <c r="H13" s="28"/>
      <c r="I13" s="23"/>
      <c r="J13" s="29"/>
      <c r="K13" s="30"/>
      <c r="L13" s="31">
        <v>22</v>
      </c>
      <c r="M13" s="1">
        <v>4</v>
      </c>
      <c r="N13" s="1"/>
      <c r="O13" s="1">
        <f t="shared" si="0"/>
        <v>5</v>
      </c>
      <c r="P13" s="32">
        <f t="shared" si="1"/>
        <v>5</v>
      </c>
      <c r="Q13" s="33">
        <v>3</v>
      </c>
      <c r="R13" s="36">
        <v>30</v>
      </c>
      <c r="S13" s="37">
        <v>4</v>
      </c>
      <c r="T13" s="37"/>
      <c r="U13" s="1">
        <f t="shared" si="8"/>
        <v>5</v>
      </c>
      <c r="V13" s="32">
        <f t="shared" si="9"/>
        <v>5</v>
      </c>
      <c r="W13" s="33">
        <v>3</v>
      </c>
      <c r="X13" s="36">
        <v>33</v>
      </c>
      <c r="Y13" s="37">
        <v>4</v>
      </c>
      <c r="Z13" s="37"/>
      <c r="AA13" s="1">
        <f t="shared" si="13"/>
        <v>6</v>
      </c>
      <c r="AB13" s="32">
        <f t="shared" si="14"/>
        <v>6</v>
      </c>
      <c r="AC13" s="33">
        <v>5</v>
      </c>
      <c r="AD13" s="36">
        <v>26</v>
      </c>
      <c r="AE13" s="37">
        <v>6</v>
      </c>
      <c r="AF13" s="37"/>
      <c r="AG13" s="1">
        <f t="shared" si="15"/>
        <v>7</v>
      </c>
      <c r="AH13" s="32">
        <f t="shared" si="16"/>
        <v>7</v>
      </c>
      <c r="AI13" s="33">
        <v>2</v>
      </c>
      <c r="AJ13" s="31">
        <v>24</v>
      </c>
      <c r="AK13" s="1">
        <v>5</v>
      </c>
      <c r="AL13" s="1"/>
      <c r="AM13" s="1">
        <f t="shared" si="17"/>
        <v>6</v>
      </c>
      <c r="AN13" s="32">
        <f t="shared" si="18"/>
        <v>6</v>
      </c>
      <c r="AO13" s="33">
        <v>1</v>
      </c>
      <c r="AP13" s="60">
        <f t="shared" si="10"/>
        <v>5.714285714285714</v>
      </c>
      <c r="AQ13" s="61">
        <f t="shared" si="11"/>
        <v>14</v>
      </c>
      <c r="AR13" s="62">
        <f t="shared" si="12"/>
        <v>5.714285714285714</v>
      </c>
    </row>
    <row r="14" spans="1:44" ht="18">
      <c r="A14" s="23">
        <v>13</v>
      </c>
      <c r="B14" s="38" t="s">
        <v>95</v>
      </c>
      <c r="C14" s="24" t="s">
        <v>312</v>
      </c>
      <c r="D14" s="2" t="s">
        <v>291</v>
      </c>
      <c r="E14" s="3" t="s">
        <v>184</v>
      </c>
      <c r="F14" s="27"/>
      <c r="G14" s="28"/>
      <c r="H14" s="28"/>
      <c r="I14" s="23"/>
      <c r="J14" s="29"/>
      <c r="K14" s="30"/>
      <c r="L14" s="31">
        <v>23</v>
      </c>
      <c r="M14" s="1">
        <v>4</v>
      </c>
      <c r="N14" s="1"/>
      <c r="O14" s="1">
        <f t="shared" si="0"/>
        <v>5</v>
      </c>
      <c r="P14" s="32">
        <f t="shared" si="1"/>
        <v>5</v>
      </c>
      <c r="Q14" s="33">
        <v>3</v>
      </c>
      <c r="R14" s="36">
        <v>23</v>
      </c>
      <c r="S14" s="37">
        <v>4</v>
      </c>
      <c r="T14" s="37"/>
      <c r="U14" s="1">
        <f t="shared" si="8"/>
        <v>4</v>
      </c>
      <c r="V14" s="32">
        <f t="shared" si="9"/>
        <v>4</v>
      </c>
      <c r="W14" s="33">
        <v>3</v>
      </c>
      <c r="X14" s="36">
        <v>36</v>
      </c>
      <c r="Y14" s="37">
        <v>4</v>
      </c>
      <c r="Z14" s="37"/>
      <c r="AA14" s="1">
        <f t="shared" si="13"/>
        <v>6</v>
      </c>
      <c r="AB14" s="32">
        <f t="shared" si="14"/>
        <v>6</v>
      </c>
      <c r="AC14" s="33">
        <v>5</v>
      </c>
      <c r="AD14" s="36">
        <v>28</v>
      </c>
      <c r="AE14" s="37">
        <v>5</v>
      </c>
      <c r="AF14" s="37"/>
      <c r="AG14" s="1">
        <f t="shared" si="15"/>
        <v>6</v>
      </c>
      <c r="AH14" s="32">
        <f t="shared" si="16"/>
        <v>6</v>
      </c>
      <c r="AI14" s="33">
        <v>2</v>
      </c>
      <c r="AJ14" s="31">
        <v>18</v>
      </c>
      <c r="AK14" s="1">
        <v>6</v>
      </c>
      <c r="AL14" s="1"/>
      <c r="AM14" s="1">
        <f t="shared" si="17"/>
        <v>6</v>
      </c>
      <c r="AN14" s="32">
        <f t="shared" si="18"/>
        <v>6</v>
      </c>
      <c r="AO14" s="33">
        <v>1</v>
      </c>
      <c r="AP14" s="60">
        <f t="shared" si="10"/>
        <v>5.357142857142857</v>
      </c>
      <c r="AQ14" s="61">
        <f t="shared" si="11"/>
        <v>14</v>
      </c>
      <c r="AR14" s="62">
        <f t="shared" si="12"/>
        <v>5.357142857142857</v>
      </c>
    </row>
    <row r="15" spans="1:44" ht="18">
      <c r="A15" s="23">
        <v>14</v>
      </c>
      <c r="B15" s="38" t="s">
        <v>95</v>
      </c>
      <c r="C15" s="24" t="s">
        <v>313</v>
      </c>
      <c r="D15" s="2" t="s">
        <v>314</v>
      </c>
      <c r="E15" s="3" t="s">
        <v>315</v>
      </c>
      <c r="F15" s="27"/>
      <c r="G15" s="28"/>
      <c r="H15" s="28"/>
      <c r="I15" s="23"/>
      <c r="J15" s="29"/>
      <c r="K15" s="30"/>
      <c r="L15" s="31">
        <v>26</v>
      </c>
      <c r="M15" s="1">
        <v>7</v>
      </c>
      <c r="N15" s="1"/>
      <c r="O15" s="1">
        <f t="shared" si="0"/>
        <v>8</v>
      </c>
      <c r="P15" s="32">
        <f t="shared" si="1"/>
        <v>8</v>
      </c>
      <c r="Q15" s="33">
        <v>3</v>
      </c>
      <c r="R15" s="36">
        <v>30</v>
      </c>
      <c r="S15" s="37">
        <v>6</v>
      </c>
      <c r="T15" s="37"/>
      <c r="U15" s="1">
        <f t="shared" si="8"/>
        <v>6</v>
      </c>
      <c r="V15" s="32">
        <f t="shared" si="9"/>
        <v>6</v>
      </c>
      <c r="W15" s="33">
        <v>3</v>
      </c>
      <c r="X15" s="36">
        <v>34</v>
      </c>
      <c r="Y15" s="37">
        <v>5</v>
      </c>
      <c r="Z15" s="37"/>
      <c r="AA15" s="1">
        <f t="shared" si="13"/>
        <v>6</v>
      </c>
      <c r="AB15" s="32">
        <f t="shared" si="14"/>
        <v>6</v>
      </c>
      <c r="AC15" s="33">
        <v>5</v>
      </c>
      <c r="AD15" s="36">
        <v>27</v>
      </c>
      <c r="AE15" s="37">
        <v>5</v>
      </c>
      <c r="AF15" s="37"/>
      <c r="AG15" s="1">
        <f t="shared" si="15"/>
        <v>6</v>
      </c>
      <c r="AH15" s="32">
        <f t="shared" si="16"/>
        <v>6</v>
      </c>
      <c r="AI15" s="33">
        <v>2</v>
      </c>
      <c r="AJ15" s="31">
        <v>27</v>
      </c>
      <c r="AK15" s="1">
        <v>10</v>
      </c>
      <c r="AL15" s="1"/>
      <c r="AM15" s="1">
        <f t="shared" si="17"/>
        <v>10</v>
      </c>
      <c r="AN15" s="32">
        <f t="shared" si="18"/>
        <v>10</v>
      </c>
      <c r="AO15" s="33">
        <v>1</v>
      </c>
      <c r="AP15" s="60">
        <f t="shared" si="10"/>
        <v>6.714285714285714</v>
      </c>
      <c r="AQ15" s="61">
        <f t="shared" si="11"/>
        <v>14</v>
      </c>
      <c r="AR15" s="62">
        <f t="shared" si="12"/>
        <v>6.714285714285714</v>
      </c>
    </row>
    <row r="16" spans="1:44" ht="18">
      <c r="A16" s="23">
        <v>15</v>
      </c>
      <c r="B16" s="38" t="s">
        <v>95</v>
      </c>
      <c r="C16" s="24" t="s">
        <v>316</v>
      </c>
      <c r="D16" s="2" t="s">
        <v>317</v>
      </c>
      <c r="E16" s="3" t="s">
        <v>106</v>
      </c>
      <c r="F16" s="27"/>
      <c r="G16" s="28"/>
      <c r="H16" s="28"/>
      <c r="I16" s="23"/>
      <c r="J16" s="29"/>
      <c r="K16" s="30"/>
      <c r="L16" s="31">
        <v>27</v>
      </c>
      <c r="M16" s="1">
        <v>7</v>
      </c>
      <c r="N16" s="1"/>
      <c r="O16" s="1">
        <f t="shared" si="0"/>
        <v>8</v>
      </c>
      <c r="P16" s="32">
        <f t="shared" si="1"/>
        <v>8</v>
      </c>
      <c r="Q16" s="33">
        <v>3</v>
      </c>
      <c r="R16" s="36">
        <v>32</v>
      </c>
      <c r="S16" s="37">
        <v>4</v>
      </c>
      <c r="T16" s="37"/>
      <c r="U16" s="1">
        <f t="shared" si="8"/>
        <v>5</v>
      </c>
      <c r="V16" s="32">
        <f t="shared" si="9"/>
        <v>5</v>
      </c>
      <c r="W16" s="33">
        <v>3</v>
      </c>
      <c r="X16" s="36">
        <v>36</v>
      </c>
      <c r="Y16" s="37">
        <v>6</v>
      </c>
      <c r="Z16" s="37"/>
      <c r="AA16" s="1">
        <f t="shared" si="13"/>
        <v>7</v>
      </c>
      <c r="AB16" s="32">
        <f t="shared" si="14"/>
        <v>7</v>
      </c>
      <c r="AC16" s="33">
        <v>5</v>
      </c>
      <c r="AD16" s="36">
        <v>27</v>
      </c>
      <c r="AE16" s="37">
        <v>6</v>
      </c>
      <c r="AF16" s="37"/>
      <c r="AG16" s="1">
        <f t="shared" si="15"/>
        <v>7</v>
      </c>
      <c r="AH16" s="32">
        <f t="shared" si="16"/>
        <v>7</v>
      </c>
      <c r="AI16" s="33">
        <v>2</v>
      </c>
      <c r="AJ16" s="31">
        <v>26</v>
      </c>
      <c r="AK16" s="1">
        <v>9</v>
      </c>
      <c r="AL16" s="1"/>
      <c r="AM16" s="1">
        <f t="shared" si="17"/>
        <v>9</v>
      </c>
      <c r="AN16" s="32">
        <f t="shared" si="18"/>
        <v>9</v>
      </c>
      <c r="AO16" s="33">
        <v>1</v>
      </c>
      <c r="AP16" s="60">
        <f t="shared" si="10"/>
        <v>6.928571428571429</v>
      </c>
      <c r="AQ16" s="61">
        <f t="shared" si="11"/>
        <v>14</v>
      </c>
      <c r="AR16" s="62">
        <f t="shared" si="12"/>
        <v>6.928571428571429</v>
      </c>
    </row>
    <row r="17" spans="1:44" ht="18">
      <c r="A17" s="23">
        <v>16</v>
      </c>
      <c r="B17" s="38" t="s">
        <v>95</v>
      </c>
      <c r="C17" s="24" t="s">
        <v>318</v>
      </c>
      <c r="D17" s="2" t="s">
        <v>68</v>
      </c>
      <c r="E17" s="3" t="s">
        <v>49</v>
      </c>
      <c r="F17" s="27"/>
      <c r="G17" s="28"/>
      <c r="H17" s="28"/>
      <c r="I17" s="23"/>
      <c r="J17" s="29"/>
      <c r="K17" s="30"/>
      <c r="L17" s="31">
        <v>21</v>
      </c>
      <c r="M17" s="1">
        <v>6</v>
      </c>
      <c r="N17" s="1"/>
      <c r="O17" s="1">
        <f t="shared" si="0"/>
        <v>6</v>
      </c>
      <c r="P17" s="32">
        <f t="shared" si="1"/>
        <v>6</v>
      </c>
      <c r="Q17" s="33">
        <v>3</v>
      </c>
      <c r="R17" s="36">
        <v>28</v>
      </c>
      <c r="S17" s="47"/>
      <c r="T17" s="37"/>
      <c r="U17" s="1">
        <f t="shared" si="8"/>
        <v>3</v>
      </c>
      <c r="V17" s="32">
        <f t="shared" si="9"/>
        <v>3</v>
      </c>
      <c r="W17" s="33">
        <v>3</v>
      </c>
      <c r="X17" s="36">
        <v>34</v>
      </c>
      <c r="Y17" s="37">
        <v>5</v>
      </c>
      <c r="Z17" s="37"/>
      <c r="AA17" s="1">
        <f t="shared" si="13"/>
        <v>6</v>
      </c>
      <c r="AB17" s="32">
        <f t="shared" si="14"/>
        <v>6</v>
      </c>
      <c r="AC17" s="33">
        <v>5</v>
      </c>
      <c r="AD17" s="36">
        <v>26</v>
      </c>
      <c r="AE17" s="37">
        <v>6</v>
      </c>
      <c r="AF17" s="37"/>
      <c r="AG17" s="1">
        <f t="shared" si="15"/>
        <v>7</v>
      </c>
      <c r="AH17" s="32">
        <f t="shared" si="16"/>
        <v>7</v>
      </c>
      <c r="AI17" s="33">
        <v>2</v>
      </c>
      <c r="AJ17" s="31">
        <v>21</v>
      </c>
      <c r="AK17" s="1">
        <v>7</v>
      </c>
      <c r="AL17" s="1"/>
      <c r="AM17" s="1">
        <f t="shared" si="17"/>
        <v>7</v>
      </c>
      <c r="AN17" s="32">
        <f t="shared" si="18"/>
        <v>7</v>
      </c>
      <c r="AO17" s="33">
        <v>1</v>
      </c>
      <c r="AP17" s="60">
        <f t="shared" si="10"/>
        <v>5.571428571428571</v>
      </c>
      <c r="AQ17" s="61">
        <f t="shared" si="11"/>
        <v>14</v>
      </c>
      <c r="AR17" s="62">
        <f t="shared" si="12"/>
        <v>5.571428571428571</v>
      </c>
    </row>
  </sheetData>
  <sheetProtection/>
  <autoFilter ref="A1:BG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Mycomputer</cp:lastModifiedBy>
  <cp:lastPrinted>2016-01-21T19:20:24Z</cp:lastPrinted>
  <dcterms:created xsi:type="dcterms:W3CDTF">1996-10-14T23:33:28Z</dcterms:created>
  <dcterms:modified xsi:type="dcterms:W3CDTF">2016-01-21T19:20:28Z</dcterms:modified>
  <cp:category/>
  <cp:version/>
  <cp:contentType/>
  <cp:contentStatus/>
</cp:coreProperties>
</file>